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0" windowWidth="18195" windowHeight="9975"/>
  </bookViews>
  <sheets>
    <sheet name="RPT" sheetId="1" r:id="rId1"/>
    <sheet name="Sheet1" sheetId="2" r:id="rId2"/>
  </sheets>
  <externalReferences>
    <externalReference r:id="rId3"/>
  </externalReferences>
  <definedNames>
    <definedName name="_xlnm.Print_Area" localSheetId="0">RPT!$A$6:$M$244</definedName>
    <definedName name="_xlnm.Print_Titles" localSheetId="0">RPT!$A:$A,RPT!$3:$5</definedName>
  </definedNames>
  <calcPr calcId="145621" iterateCount="1"/>
</workbook>
</file>

<file path=xl/calcChain.xml><?xml version="1.0" encoding="utf-8"?>
<calcChain xmlns="http://schemas.openxmlformats.org/spreadsheetml/2006/main">
  <c r="C235" i="1" l="1"/>
  <c r="D235" i="1"/>
  <c r="E235" i="1"/>
  <c r="F235" i="1"/>
  <c r="G235" i="1"/>
  <c r="H235" i="1"/>
  <c r="I235" i="1"/>
  <c r="J235" i="1"/>
  <c r="K235" i="1"/>
  <c r="L235" i="1"/>
  <c r="M235" i="1"/>
  <c r="B235" i="1"/>
  <c r="C228" i="1"/>
  <c r="C236" i="1" s="1"/>
  <c r="C237" i="1" s="1"/>
  <c r="D228" i="1"/>
  <c r="D236" i="1" s="1"/>
  <c r="D237" i="1" s="1"/>
  <c r="E228" i="1"/>
  <c r="E236" i="1" s="1"/>
  <c r="E237" i="1" s="1"/>
  <c r="F228" i="1"/>
  <c r="F236" i="1" s="1"/>
  <c r="F237" i="1" s="1"/>
  <c r="G228" i="1"/>
  <c r="G236" i="1" s="1"/>
  <c r="G237" i="1" s="1"/>
  <c r="H228" i="1"/>
  <c r="H236" i="1" s="1"/>
  <c r="H237" i="1" s="1"/>
  <c r="I228" i="1"/>
  <c r="I236" i="1" s="1"/>
  <c r="I237" i="1" s="1"/>
  <c r="J228" i="1"/>
  <c r="J236" i="1" s="1"/>
  <c r="J237" i="1" s="1"/>
  <c r="K228" i="1"/>
  <c r="K236" i="1" s="1"/>
  <c r="K237" i="1" s="1"/>
  <c r="L228" i="1"/>
  <c r="L236" i="1" s="1"/>
  <c r="L237" i="1" s="1"/>
  <c r="M228" i="1"/>
  <c r="M236" i="1" s="1"/>
  <c r="M237" i="1" s="1"/>
  <c r="N227" i="1"/>
  <c r="O227" i="1"/>
  <c r="N217" i="1"/>
  <c r="O217" i="1"/>
  <c r="C203" i="1"/>
  <c r="C226" i="1" s="1"/>
  <c r="D203" i="1"/>
  <c r="D226" i="1" s="1"/>
  <c r="E203" i="1"/>
  <c r="E226" i="1" s="1"/>
  <c r="F203" i="1"/>
  <c r="F226" i="1" s="1"/>
  <c r="G203" i="1"/>
  <c r="G226" i="1" s="1"/>
  <c r="H203" i="1"/>
  <c r="H226" i="1" s="1"/>
  <c r="I203" i="1"/>
  <c r="I226" i="1" s="1"/>
  <c r="J203" i="1"/>
  <c r="J226" i="1" s="1"/>
  <c r="K203" i="1"/>
  <c r="K226" i="1" s="1"/>
  <c r="L203" i="1"/>
  <c r="L226" i="1" s="1"/>
  <c r="M203" i="1"/>
  <c r="M226" i="1" s="1"/>
  <c r="B203" i="1"/>
  <c r="B226" i="1" s="1"/>
  <c r="M221" i="1"/>
  <c r="L221" i="1"/>
  <c r="M220" i="1"/>
  <c r="L220" i="1"/>
  <c r="K221" i="1"/>
  <c r="J221" i="1"/>
  <c r="K220" i="1"/>
  <c r="J220" i="1"/>
  <c r="I221" i="1"/>
  <c r="I220" i="1"/>
  <c r="H221" i="1"/>
  <c r="H220" i="1"/>
  <c r="G221" i="1"/>
  <c r="G220" i="1"/>
  <c r="F221" i="1"/>
  <c r="F222" i="1" s="1"/>
  <c r="F220" i="1"/>
  <c r="E221" i="1"/>
  <c r="E222" i="1" s="1"/>
  <c r="E220" i="1"/>
  <c r="D221" i="1"/>
  <c r="D222" i="1" s="1"/>
  <c r="D220" i="1"/>
  <c r="L222" i="1"/>
  <c r="G223" i="1"/>
  <c r="J223" i="1"/>
  <c r="L223" i="1"/>
  <c r="C221" i="1"/>
  <c r="C222" i="1" s="1"/>
  <c r="C220" i="1"/>
  <c r="B221" i="1"/>
  <c r="B223" i="1" s="1"/>
  <c r="B220" i="1"/>
  <c r="B228" i="1"/>
  <c r="B236" i="1" s="1"/>
  <c r="B237" i="1" s="1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E10" i="2"/>
  <c r="E11" i="2" s="1"/>
  <c r="E12" i="2" s="1"/>
  <c r="E13" i="2" s="1"/>
  <c r="E14" i="2" s="1"/>
  <c r="E15" i="2" s="1"/>
  <c r="E16" i="2" s="1"/>
  <c r="E17" i="2" s="1"/>
  <c r="E18" i="2" s="1"/>
  <c r="E19" i="2" s="1"/>
  <c r="E20" i="2" s="1"/>
  <c r="E21" i="2" s="1"/>
  <c r="E22" i="2" s="1"/>
  <c r="E23" i="2" s="1"/>
  <c r="E24" i="2" s="1"/>
  <c r="E25" i="2" s="1"/>
  <c r="E26" i="2" s="1"/>
  <c r="E27" i="2" s="1"/>
  <c r="E28" i="2" s="1"/>
  <c r="E29" i="2" s="1"/>
  <c r="E30" i="2" s="1"/>
  <c r="F9" i="2"/>
  <c r="B9" i="2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1" i="2"/>
  <c r="B239" i="1" l="1"/>
  <c r="H223" i="1"/>
  <c r="J222" i="1"/>
  <c r="C223" i="1"/>
  <c r="K222" i="1"/>
  <c r="M222" i="1"/>
  <c r="M223" i="1"/>
  <c r="K223" i="1"/>
  <c r="I223" i="1"/>
  <c r="I222" i="1"/>
  <c r="H222" i="1"/>
  <c r="G222" i="1"/>
  <c r="F223" i="1"/>
  <c r="E223" i="1"/>
  <c r="D223" i="1"/>
  <c r="B222" i="1"/>
  <c r="C204" i="1" l="1"/>
  <c r="D204" i="1"/>
  <c r="E204" i="1"/>
  <c r="F204" i="1"/>
  <c r="G204" i="1"/>
  <c r="H204" i="1"/>
  <c r="I204" i="1"/>
  <c r="J204" i="1"/>
  <c r="K204" i="1"/>
  <c r="L204" i="1"/>
  <c r="M204" i="1"/>
  <c r="C205" i="1"/>
  <c r="D205" i="1"/>
  <c r="E205" i="1"/>
  <c r="F205" i="1"/>
  <c r="G205" i="1"/>
  <c r="G208" i="1" s="1"/>
  <c r="G227" i="1" s="1"/>
  <c r="G229" i="1" s="1"/>
  <c r="H205" i="1"/>
  <c r="I205" i="1"/>
  <c r="J205" i="1"/>
  <c r="K205" i="1"/>
  <c r="L205" i="1"/>
  <c r="M205" i="1"/>
  <c r="C206" i="1"/>
  <c r="D206" i="1"/>
  <c r="E206" i="1"/>
  <c r="F206" i="1"/>
  <c r="G206" i="1"/>
  <c r="H206" i="1"/>
  <c r="I206" i="1"/>
  <c r="J206" i="1"/>
  <c r="K206" i="1"/>
  <c r="L206" i="1"/>
  <c r="M206" i="1"/>
  <c r="C207" i="1"/>
  <c r="D207" i="1"/>
  <c r="E207" i="1"/>
  <c r="F207" i="1"/>
  <c r="G207" i="1"/>
  <c r="H207" i="1"/>
  <c r="I207" i="1"/>
  <c r="J207" i="1"/>
  <c r="K207" i="1"/>
  <c r="L207" i="1"/>
  <c r="M207" i="1"/>
  <c r="K208" i="1"/>
  <c r="B207" i="1"/>
  <c r="B206" i="1"/>
  <c r="B205" i="1"/>
  <c r="B204" i="1"/>
  <c r="I208" i="1" l="1"/>
  <c r="I227" i="1" s="1"/>
  <c r="I229" i="1" s="1"/>
  <c r="M208" i="1"/>
  <c r="M227" i="1" s="1"/>
  <c r="M229" i="1" s="1"/>
  <c r="E208" i="1"/>
  <c r="E227" i="1" s="1"/>
  <c r="E229" i="1" s="1"/>
  <c r="K227" i="1"/>
  <c r="K229" i="1" s="1"/>
  <c r="B212" i="1"/>
  <c r="C208" i="1"/>
  <c r="C227" i="1" s="1"/>
  <c r="C229" i="1" s="1"/>
  <c r="B208" i="1"/>
  <c r="B227" i="1" s="1"/>
  <c r="B229" i="1" s="1"/>
  <c r="L208" i="1"/>
  <c r="L227" i="1" s="1"/>
  <c r="L229" i="1" s="1"/>
  <c r="J208" i="1"/>
  <c r="J227" i="1" s="1"/>
  <c r="J229" i="1" s="1"/>
  <c r="H208" i="1"/>
  <c r="H227" i="1" s="1"/>
  <c r="H229" i="1" s="1"/>
  <c r="F208" i="1"/>
  <c r="F227" i="1" s="1"/>
  <c r="F229" i="1" s="1"/>
  <c r="B213" i="1"/>
  <c r="B231" i="1"/>
  <c r="D208" i="1"/>
  <c r="D227" i="1" s="1"/>
  <c r="D229" i="1" s="1"/>
  <c r="B216" i="1" l="1"/>
  <c r="B214" i="1"/>
</calcChain>
</file>

<file path=xl/comments1.xml><?xml version="1.0" encoding="utf-8"?>
<comments xmlns="http://schemas.openxmlformats.org/spreadsheetml/2006/main">
  <authors>
    <author>A satisfied Microsoft Office user</author>
  </authors>
  <commentList>
    <comment ref="F3" authorId="0">
      <text>
        <r>
          <rPr>
            <sz val="8"/>
            <color indexed="81"/>
            <rFont val="Tahoma"/>
            <family val="2"/>
          </rPr>
          <t>Unoffical fiscal year population estimates based on quarterly interpolation of OFM's April 1 population estimate.</t>
        </r>
      </text>
    </comment>
  </commentList>
</comments>
</file>

<file path=xl/sharedStrings.xml><?xml version="1.0" encoding="utf-8"?>
<sst xmlns="http://schemas.openxmlformats.org/spreadsheetml/2006/main" count="239" uniqueCount="226">
  <si>
    <t>FTE Staffing Levels</t>
  </si>
  <si>
    <t>Phase 3</t>
  </si>
  <si>
    <t>Budgeted</t>
  </si>
  <si>
    <t>FY 2000</t>
  </si>
  <si>
    <t>FY 2001</t>
  </si>
  <si>
    <t>FY 2002</t>
  </si>
  <si>
    <t>FY 2003</t>
  </si>
  <si>
    <t>FY 2004</t>
  </si>
  <si>
    <t>FY 2005</t>
  </si>
  <si>
    <t>FY 2006</t>
  </si>
  <si>
    <t>FY 2007</t>
  </si>
  <si>
    <t>FY 2008</t>
  </si>
  <si>
    <t>FY 2009</t>
  </si>
  <si>
    <t>FY 2010</t>
  </si>
  <si>
    <t>FY 2011</t>
  </si>
  <si>
    <t>FY 2012</t>
  </si>
  <si>
    <t>FY 2013</t>
  </si>
  <si>
    <t>Legislative</t>
  </si>
  <si>
    <t>Judicial</t>
  </si>
  <si>
    <t>Governmental Operations</t>
  </si>
  <si>
    <t>Other Human Services</t>
  </si>
  <si>
    <t>Dept of Social &amp; Health Services</t>
  </si>
  <si>
    <t>Natural Resources</t>
  </si>
  <si>
    <t>Transportation</t>
  </si>
  <si>
    <t>Public Schools</t>
  </si>
  <si>
    <t>Higher Education</t>
  </si>
  <si>
    <t>Other Education</t>
  </si>
  <si>
    <t>Special Appropriations</t>
  </si>
  <si>
    <t>Statewide Total</t>
  </si>
  <si>
    <t>011   House of Representatives</t>
  </si>
  <si>
    <t>012   Senate</t>
  </si>
  <si>
    <t>013   Joint Transportation Committee</t>
  </si>
  <si>
    <t>014   Joint Leg Audit &amp; Review Committee</t>
  </si>
  <si>
    <t>015   Legislative Transportation Comm</t>
  </si>
  <si>
    <t>020   LEAP Committee</t>
  </si>
  <si>
    <t>035   Office of State Actuary</t>
  </si>
  <si>
    <t>038   Joint Legislative Systems Committee</t>
  </si>
  <si>
    <t>040   Statute Law Committee</t>
  </si>
  <si>
    <t>091   Redistricting Commission</t>
  </si>
  <si>
    <t>Total Legislative</t>
  </si>
  <si>
    <t>045   Supreme Court</t>
  </si>
  <si>
    <t>046   State Law Library</t>
  </si>
  <si>
    <t>048   Court of Appeals</t>
  </si>
  <si>
    <t>050   Commission on Judicial Conduct</t>
  </si>
  <si>
    <t>055   Administrative Office of the Courts</t>
  </si>
  <si>
    <t>056   Office of Public Defense</t>
  </si>
  <si>
    <t>057   Office of Civil Legal Aid</t>
  </si>
  <si>
    <t>Total Judicial</t>
  </si>
  <si>
    <t>Total Legislative/Judicial</t>
  </si>
  <si>
    <t>075   Office of the Governor</t>
  </si>
  <si>
    <t>080   Office of Lieutenant Governor</t>
  </si>
  <si>
    <t>082   Public Disclosure Commission</t>
  </si>
  <si>
    <t>085   Office of the Secretary of State</t>
  </si>
  <si>
    <t>086   Governor's Office of Indian Affairs</t>
  </si>
  <si>
    <t>087   Asian/Pacific-American Affrs</t>
  </si>
  <si>
    <t>090   Office of State Treasurer</t>
  </si>
  <si>
    <t>095   Office of State Auditor</t>
  </si>
  <si>
    <t>099   Comm Salaries for Elected Officials</t>
  </si>
  <si>
    <t>100   Office of the Attorney General</t>
  </si>
  <si>
    <t>101   Caseload Forecast Council</t>
  </si>
  <si>
    <t>102   Dept of Financial Institutions</t>
  </si>
  <si>
    <t>103   Department of Commerce</t>
  </si>
  <si>
    <t>104   Economic &amp; Revenue Forecast Council</t>
  </si>
  <si>
    <t>105   Office of Financial Management</t>
  </si>
  <si>
    <t>110   Office of Administrative Hearings</t>
  </si>
  <si>
    <t>111   Department of Personnel</t>
  </si>
  <si>
    <t>116   State Lottery Commission</t>
  </si>
  <si>
    <t>117   Washington State Gambling Comm</t>
  </si>
  <si>
    <t>118   WA State Comm on Hispanic Affairs</t>
  </si>
  <si>
    <t>119   African-American Affairs Comm</t>
  </si>
  <si>
    <t>124   Department of Retirement Systems</t>
  </si>
  <si>
    <t>126   State Investment Board</t>
  </si>
  <si>
    <t>130   Public Printer</t>
  </si>
  <si>
    <t>135   Innovate Washington</t>
  </si>
  <si>
    <t>140   Department of Revenue</t>
  </si>
  <si>
    <t>142   Board of Tax Appeals</t>
  </si>
  <si>
    <t>147   Minority &amp; Women's Business Enterp</t>
  </si>
  <si>
    <t>150   Dept of General Administration</t>
  </si>
  <si>
    <t>155   Department of Information Services</t>
  </si>
  <si>
    <t>160   Office of Insurance Commissioner</t>
  </si>
  <si>
    <t>163   Consolidated Technology Services</t>
  </si>
  <si>
    <t>165   State Board of Accountancy</t>
  </si>
  <si>
    <t>179   Department of Enterprise Services</t>
  </si>
  <si>
    <t>185   Washington Horse Racing Commission</t>
  </si>
  <si>
    <t>195   WA State Liquor Control Board</t>
  </si>
  <si>
    <t>215   Utilities and Transportation Comm</t>
  </si>
  <si>
    <t>220   Board for Volunteer Firefighters</t>
  </si>
  <si>
    <t>245   Military Department</t>
  </si>
  <si>
    <t>275   Public Employment Relations Comm</t>
  </si>
  <si>
    <t>341   LEOFF 2 Retirement Board</t>
  </si>
  <si>
    <t>355   Archaeology &amp; Historic Preservation</t>
  </si>
  <si>
    <t>476   Growth Management Hearings Board</t>
  </si>
  <si>
    <t>550   State Convention and Trade Center</t>
  </si>
  <si>
    <t>Total Governmental Operations</t>
  </si>
  <si>
    <t>107   WA State Health Care Authority</t>
  </si>
  <si>
    <t>120   Human Rights Commission</t>
  </si>
  <si>
    <t>190   Bd of Industrial Insurance Appeals</t>
  </si>
  <si>
    <t>227   Criminal Justice Training Comm</t>
  </si>
  <si>
    <t>235   Department of Labor and Industries</t>
  </si>
  <si>
    <t>250   Indeterminate Sentence Review Board</t>
  </si>
  <si>
    <t>302   Home Care Quality Authority</t>
  </si>
  <si>
    <t>303   Department of Health</t>
  </si>
  <si>
    <t>305   Department of Veterans' Affairs</t>
  </si>
  <si>
    <t>310   Department of Corrections</t>
  </si>
  <si>
    <t>315   Dept of Services for the Blind</t>
  </si>
  <si>
    <t>325   Sentencing Guidelines Commission</t>
  </si>
  <si>
    <t>540   Employment Security Department</t>
  </si>
  <si>
    <t>Total Other Human Services</t>
  </si>
  <si>
    <t>300-010   Children's Administration</t>
  </si>
  <si>
    <t>300-020   Juvenile Rehabilitation</t>
  </si>
  <si>
    <t>300-030   Mental Health</t>
  </si>
  <si>
    <t>300-040   Developmental Disabilities</t>
  </si>
  <si>
    <t>300-050   Long-Term Care</t>
  </si>
  <si>
    <t>300-060   Economic Services Administration</t>
  </si>
  <si>
    <t>300-070   Alcohol &amp; Substance Abuse</t>
  </si>
  <si>
    <t>300-080   Medical Assistance Payments</t>
  </si>
  <si>
    <t>300-100   Vocational Rehabilitation</t>
  </si>
  <si>
    <t>300-110   Administration/Supporting Services</t>
  </si>
  <si>
    <t>300-135   Special Commitment Program</t>
  </si>
  <si>
    <t>300-150   Information System Services</t>
  </si>
  <si>
    <t>300-680   Department Suspense Accounts</t>
  </si>
  <si>
    <t>300-690   College Work Study</t>
  </si>
  <si>
    <t>Total Dept of Social &amp; Health Services</t>
  </si>
  <si>
    <t>Total Human Services</t>
  </si>
  <si>
    <t>460   Columbia River Gorge Commission</t>
  </si>
  <si>
    <t>461   Department of Ecology</t>
  </si>
  <si>
    <t>462   WA Pollution Liab Insurance Program</t>
  </si>
  <si>
    <t>465   State Parks and Recreation Comm</t>
  </si>
  <si>
    <t>467   Rec and Conservation Funding Board</t>
  </si>
  <si>
    <t>468   Environ &amp; Land Use Hearings Office</t>
  </si>
  <si>
    <t>471   State Conservation Commission</t>
  </si>
  <si>
    <t>477   Department of Fish and Wildlife</t>
  </si>
  <si>
    <t>478   Puget Sound Partnership</t>
  </si>
  <si>
    <t>490   Department of Natural Resources</t>
  </si>
  <si>
    <t>495   Department of Agriculture</t>
  </si>
  <si>
    <t>Total Natural Resources</t>
  </si>
  <si>
    <t>205   Board of Pilotage Commissioners</t>
  </si>
  <si>
    <t>225   Washington State Patrol</t>
  </si>
  <si>
    <t>228   Wash Traffic Safety Commission</t>
  </si>
  <si>
    <t>240   Department of Licensing</t>
  </si>
  <si>
    <t>405   Department of Transportation</t>
  </si>
  <si>
    <t>406   County Road Administration Board</t>
  </si>
  <si>
    <t>407   Transportation Improvement Board</t>
  </si>
  <si>
    <t>408   Marine Employees' Commission</t>
  </si>
  <si>
    <t>410   Transportation Commission</t>
  </si>
  <si>
    <t>411   Freight Mobility Strategic Investmt</t>
  </si>
  <si>
    <t>Total Transportation</t>
  </si>
  <si>
    <t>350-010   State Office Administration</t>
  </si>
  <si>
    <t>350-021   General Apportionment</t>
  </si>
  <si>
    <t>350-025   School Food Services</t>
  </si>
  <si>
    <t>350-026   Special Education</t>
  </si>
  <si>
    <t>350-032   Elementary/Secondary Improvement</t>
  </si>
  <si>
    <t>350-055   Education Reform</t>
  </si>
  <si>
    <t>350-060   Transitional Bilingual Instruction</t>
  </si>
  <si>
    <t>350-061   Learning Assistance Program</t>
  </si>
  <si>
    <t>Total Public Schools</t>
  </si>
  <si>
    <t>340   Council for Higher Education</t>
  </si>
  <si>
    <t>343   Higher Education Coordinating Board</t>
  </si>
  <si>
    <t>360   University of Washington</t>
  </si>
  <si>
    <t>365   Washington State University</t>
  </si>
  <si>
    <t>370   Eastern Washington University</t>
  </si>
  <si>
    <t>375   Central Washington University</t>
  </si>
  <si>
    <t>376   The Evergreen State College</t>
  </si>
  <si>
    <t>377   Spokane Intercoll Rsch &amp; Tech Inst</t>
  </si>
  <si>
    <t>380   Western Washington University</t>
  </si>
  <si>
    <t>382   Office of Student Financial Assist</t>
  </si>
  <si>
    <t>699   Community/Technical College System</t>
  </si>
  <si>
    <t>Total Higher Education</t>
  </si>
  <si>
    <t>351   State School for the Blind</t>
  </si>
  <si>
    <t>353   Childhood Deafness &amp; Hearing Loss</t>
  </si>
  <si>
    <t>354   Workforce Trng &amp; Educ Coord Board</t>
  </si>
  <si>
    <t>357   Department of Early Learning</t>
  </si>
  <si>
    <t>387   Washington State Arts Commission</t>
  </si>
  <si>
    <t>390   Washington State Historical Society</t>
  </si>
  <si>
    <t>395   East Wash State Historical Society</t>
  </si>
  <si>
    <t>Total Other Education</t>
  </si>
  <si>
    <t>Total Education</t>
  </si>
  <si>
    <t>OTH   Other Legislation</t>
  </si>
  <si>
    <t>Total Special Appropriations</t>
  </si>
  <si>
    <t>Total FTEs (Operating Only)</t>
  </si>
  <si>
    <t>Adj. Gen Govt Total Operating FTEs</t>
  </si>
  <si>
    <t>Less Transpo Agencies (Primarily dedicated Transpo $$)</t>
  </si>
  <si>
    <t>Less Higher Education (Controlled at each school)</t>
  </si>
  <si>
    <t>Total State Population</t>
  </si>
  <si>
    <t>WASHINGTON STATE</t>
  </si>
  <si>
    <t>POPULATION</t>
  </si>
  <si>
    <t>(Thousands)</t>
  </si>
  <si>
    <t>Annual</t>
  </si>
  <si>
    <t>Biennial</t>
  </si>
  <si>
    <t>FY1969</t>
  </si>
  <si>
    <t>1969-71</t>
  </si>
  <si>
    <t>FY 2011 FTEs</t>
  </si>
  <si>
    <t>Change in FTEs</t>
  </si>
  <si>
    <t>Percent Change (From FY 2000 to FY 2011)</t>
  </si>
  <si>
    <t>Leg</t>
  </si>
  <si>
    <t>Jud</t>
  </si>
  <si>
    <t>DOC</t>
  </si>
  <si>
    <t>DSHS</t>
  </si>
  <si>
    <t>Naturals</t>
  </si>
  <si>
    <t>OSPI</t>
  </si>
  <si>
    <t>H Ed</t>
  </si>
  <si>
    <t>Transpo</t>
  </si>
  <si>
    <t>Revenue</t>
  </si>
  <si>
    <t>Liquor</t>
  </si>
  <si>
    <t>ESD</t>
  </si>
  <si>
    <t>L&amp;I</t>
  </si>
  <si>
    <t>Operating FTE Changes In Selected Areas</t>
  </si>
  <si>
    <t>Summary Changes (Operating FTEs)</t>
  </si>
  <si>
    <t>Adjusted FTE Changes</t>
  </si>
  <si>
    <t>FY 2009 (Peak Level)</t>
  </si>
  <si>
    <t>FY 2011 (Last Actuals)</t>
  </si>
  <si>
    <t>Op FTEs</t>
  </si>
  <si>
    <r>
      <t xml:space="preserve">FY 2000 FTEs </t>
    </r>
    <r>
      <rPr>
        <b/>
        <sz val="11"/>
        <color theme="1"/>
        <rFont val="Times New Roman"/>
        <family val="1"/>
      </rPr>
      <t>(</t>
    </r>
    <r>
      <rPr>
        <b/>
        <u/>
        <sz val="11"/>
        <color theme="1"/>
        <rFont val="Times New Roman"/>
        <family val="1"/>
      </rPr>
      <t>Not</t>
    </r>
    <r>
      <rPr>
        <sz val="11"/>
        <color theme="1"/>
        <rFont val="Times New Roman"/>
        <family val="1"/>
      </rPr>
      <t xml:space="preserve"> the peak year)</t>
    </r>
  </si>
  <si>
    <t>Summary Changes (Adj. FTEs Per 1,000 Residents)</t>
  </si>
  <si>
    <t>Percent Change (From FY 2009 to FY 2011)</t>
  </si>
  <si>
    <t>Adj State Employees/1000 % Chg (2000 to 2011)</t>
  </si>
  <si>
    <t>Summary Changes (Total Op FTEs Per 1,000 Residents)</t>
  </si>
  <si>
    <t>Total Op FTEs Per 1000 Residents</t>
  </si>
  <si>
    <t>Adj. State FTEs Per 1000 Residents</t>
  </si>
  <si>
    <t>Total Op FTEs /1000 % Chg (2000 to 2011)</t>
  </si>
  <si>
    <t>Total Operating FTEs (Incl H Ed, Transpo, etc.)</t>
  </si>
  <si>
    <t>Less ESD (Almost all Fed/St UI, countercyclical)</t>
  </si>
  <si>
    <t>Expenditure History - Operating (Excl. Capital)</t>
  </si>
  <si>
    <t>Transportation (Mostly in the Transpo Budget)</t>
  </si>
  <si>
    <t>Data from FY 2000 thru and FY 2009 has been recast to reflect programs transferred between agencies; FY 10 and FY 11 data will be similarly adjusted in early 2012.</t>
  </si>
  <si>
    <r>
      <rPr>
        <b/>
        <sz val="11"/>
        <color theme="1"/>
        <rFont val="Times New Roman"/>
        <family val="1"/>
      </rPr>
      <t xml:space="preserve">Notes:  </t>
    </r>
    <r>
      <rPr>
        <sz val="11"/>
        <color theme="1"/>
        <rFont val="Times New Roman"/>
        <family val="1"/>
      </rPr>
      <t>All figures in this document exclude capital FTEs.  Capital FTEs average around 3,200 per year and are primarily in DOT 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</si>
</sst>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(* #,##0.00_);_(* \(#,##0.00\);_(* &quot;-&quot;??_);_(@_)"/>
    <numFmt numFmtId="164" formatCode="###,###,###,##0"/>
    <numFmt numFmtId="165" formatCode="###,###,###,##0.0"/>
    <numFmt numFmtId="166" formatCode="#,##0.0_);\(#,##0.0\)"/>
    <numFmt numFmtId="167" formatCode="0_)"/>
    <numFmt numFmtId="168" formatCode="#,##0.000_);\(#,##0.000\)"/>
    <numFmt numFmtId="172" formatCode="0.0%"/>
    <numFmt numFmtId="173" formatCode="###,###,###,##0.00"/>
    <numFmt numFmtId="175" formatCode="_(* #,##0_);_(* \(#,##0\);_(* &quot;-&quot;??_);_(@_)"/>
  </numFmts>
  <fonts count="26" x14ac:knownFonts="1"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  <font>
      <sz val="12"/>
      <name val="Helv"/>
    </font>
    <font>
      <sz val="8"/>
      <color indexed="81"/>
      <name val="Tahoma"/>
      <family val="2"/>
    </font>
    <font>
      <b/>
      <u/>
      <sz val="11"/>
      <color theme="1"/>
      <name val="Times New Roman"/>
      <family val="1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9">
    <xf numFmtId="164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</cellStyleXfs>
  <cellXfs count="46">
    <xf numFmtId="164" fontId="0" fillId="0" borderId="0" xfId="0"/>
    <xf numFmtId="49" fontId="0" fillId="0" borderId="0" xfId="0" applyNumberFormat="1"/>
    <xf numFmtId="165" fontId="0" fillId="0" borderId="0" xfId="0" applyNumberFormat="1"/>
    <xf numFmtId="165" fontId="19" fillId="0" borderId="0" xfId="0" applyNumberFormat="1" applyFont="1"/>
    <xf numFmtId="164" fontId="0" fillId="0" borderId="0" xfId="0" applyAlignment="1">
      <alignment horizontal="centerContinuous"/>
    </xf>
    <xf numFmtId="164" fontId="19" fillId="0" borderId="0" xfId="0" applyFont="1" applyAlignment="1">
      <alignment horizontal="centerContinuous"/>
    </xf>
    <xf numFmtId="164" fontId="0" fillId="0" borderId="10" xfId="0" applyBorder="1"/>
    <xf numFmtId="165" fontId="19" fillId="0" borderId="10" xfId="0" applyNumberFormat="1" applyFont="1" applyBorder="1" applyAlignment="1">
      <alignment horizontal="right"/>
    </xf>
    <xf numFmtId="164" fontId="19" fillId="0" borderId="0" xfId="0" applyFont="1"/>
    <xf numFmtId="49" fontId="19" fillId="0" borderId="0" xfId="0" applyNumberFormat="1" applyFont="1"/>
    <xf numFmtId="165" fontId="0" fillId="0" borderId="10" xfId="0" applyNumberFormat="1" applyBorder="1"/>
    <xf numFmtId="164" fontId="0" fillId="0" borderId="0" xfId="0" applyAlignment="1">
      <alignment horizontal="left" indent="1"/>
    </xf>
    <xf numFmtId="49" fontId="0" fillId="0" borderId="0" xfId="0" applyNumberFormat="1" applyAlignment="1">
      <alignment horizontal="left" indent="1"/>
    </xf>
    <xf numFmtId="49" fontId="19" fillId="0" borderId="0" xfId="0" applyNumberFormat="1" applyFont="1" applyAlignment="1">
      <alignment horizontal="left" indent="1"/>
    </xf>
    <xf numFmtId="49" fontId="19" fillId="0" borderId="0" xfId="0" applyNumberFormat="1" applyFont="1" applyAlignment="1">
      <alignment horizontal="left"/>
    </xf>
    <xf numFmtId="164" fontId="19" fillId="0" borderId="0" xfId="0" applyFont="1" applyAlignment="1">
      <alignment horizontal="left" indent="1"/>
    </xf>
    <xf numFmtId="164" fontId="20" fillId="0" borderId="0" xfId="0" applyFont="1"/>
    <xf numFmtId="164" fontId="21" fillId="0" borderId="0" xfId="0" applyFont="1"/>
    <xf numFmtId="164" fontId="22" fillId="0" borderId="0" xfId="0" applyFont="1" applyAlignment="1">
      <alignment horizontal="centerContinuous"/>
    </xf>
    <xf numFmtId="164" fontId="21" fillId="0" borderId="11" xfId="0" applyFont="1" applyBorder="1" applyAlignment="1">
      <alignment horizontal="centerContinuous"/>
    </xf>
    <xf numFmtId="164" fontId="21" fillId="0" borderId="12" xfId="0" applyFont="1" applyBorder="1" applyAlignment="1">
      <alignment horizontal="centerContinuous"/>
    </xf>
    <xf numFmtId="166" fontId="23" fillId="0" borderId="0" xfId="44" applyNumberFormat="1" applyProtection="1"/>
    <xf numFmtId="164" fontId="21" fillId="0" borderId="13" xfId="0" applyFont="1" applyBorder="1" applyAlignment="1">
      <alignment horizontal="centerContinuous"/>
    </xf>
    <xf numFmtId="164" fontId="21" fillId="0" borderId="14" xfId="0" applyFont="1" applyBorder="1" applyAlignment="1">
      <alignment horizontal="centerContinuous"/>
    </xf>
    <xf numFmtId="166" fontId="23" fillId="0" borderId="0" xfId="45" applyNumberFormat="1" applyProtection="1"/>
    <xf numFmtId="164" fontId="21" fillId="0" borderId="13" xfId="0" applyFont="1" applyBorder="1" applyAlignment="1">
      <alignment horizontal="center"/>
    </xf>
    <xf numFmtId="164" fontId="21" fillId="0" borderId="14" xfId="0" applyFont="1" applyBorder="1" applyAlignment="1">
      <alignment horizontal="center"/>
    </xf>
    <xf numFmtId="166" fontId="23" fillId="0" borderId="0" xfId="46" applyNumberFormat="1" applyProtection="1"/>
    <xf numFmtId="167" fontId="21" fillId="0" borderId="13" xfId="0" applyNumberFormat="1" applyFont="1" applyBorder="1" applyAlignment="1">
      <alignment horizontal="center"/>
    </xf>
    <xf numFmtId="168" fontId="0" fillId="0" borderId="0" xfId="0" applyNumberFormat="1"/>
    <xf numFmtId="166" fontId="23" fillId="0" borderId="0" xfId="47" applyNumberFormat="1" applyProtection="1"/>
    <xf numFmtId="166" fontId="23" fillId="0" borderId="0" xfId="48" applyNumberFormat="1" applyProtection="1"/>
    <xf numFmtId="164" fontId="0" fillId="0" borderId="15" xfId="0" applyBorder="1"/>
    <xf numFmtId="164" fontId="0" fillId="0" borderId="16" xfId="0" applyBorder="1"/>
    <xf numFmtId="43" fontId="19" fillId="0" borderId="0" xfId="1" applyNumberFormat="1" applyFont="1"/>
    <xf numFmtId="164" fontId="25" fillId="0" borderId="0" xfId="0" applyFont="1" applyAlignment="1">
      <alignment horizontal="left" indent="1"/>
    </xf>
    <xf numFmtId="164" fontId="25" fillId="0" borderId="0" xfId="0" applyFont="1" applyAlignment="1">
      <alignment horizontal="center"/>
    </xf>
    <xf numFmtId="172" fontId="0" fillId="0" borderId="0" xfId="2" applyNumberFormat="1" applyFont="1"/>
    <xf numFmtId="173" fontId="0" fillId="0" borderId="0" xfId="0" applyNumberFormat="1"/>
    <xf numFmtId="172" fontId="19" fillId="0" borderId="0" xfId="2" applyNumberFormat="1" applyFont="1"/>
    <xf numFmtId="164" fontId="19" fillId="0" borderId="0" xfId="0" applyFont="1" applyAlignment="1">
      <alignment horizontal="right"/>
    </xf>
    <xf numFmtId="164" fontId="0" fillId="0" borderId="0" xfId="0" applyFont="1" applyAlignment="1">
      <alignment horizontal="left" indent="1"/>
    </xf>
    <xf numFmtId="164" fontId="0" fillId="0" borderId="0" xfId="0" applyFont="1"/>
    <xf numFmtId="164" fontId="25" fillId="0" borderId="0" xfId="0" applyFont="1" applyAlignment="1">
      <alignment horizontal="right"/>
    </xf>
    <xf numFmtId="164" fontId="0" fillId="0" borderId="0" xfId="0" applyFont="1" applyAlignment="1">
      <alignment horizontal="right"/>
    </xf>
    <xf numFmtId="175" fontId="18" fillId="0" borderId="0" xfId="1" applyNumberFormat="1" applyFont="1"/>
  </cellXfs>
  <cellStyles count="49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omma" xfId="1" builtinId="3"/>
    <cellStyle name="Explanatory Text" xfId="18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 customBuiltin="1"/>
    <cellStyle name="Normal 103" xfId="46"/>
    <cellStyle name="Normal 104" xfId="48"/>
    <cellStyle name="Normal 38" xfId="45"/>
    <cellStyle name="Normal 39" xfId="47"/>
    <cellStyle name="Normal 78" xfId="44"/>
    <cellStyle name="Note" xfId="17" builtinId="10" customBuiltin="1"/>
    <cellStyle name="Output" xfId="12" builtinId="21" customBuiltin="1"/>
    <cellStyle name="Percent" xfId="2" builtinId="5"/>
    <cellStyle name="Title" xfId="3" builtinId="15" customBuiltin="1"/>
    <cellStyle name="Total" xfId="19" builtinId="25" customBuiltin="1"/>
    <cellStyle name="Warning Text" xfId="16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sland\swmopr\LEAP\Inflation\Inflatio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PD"/>
      <sheetName val="CYIPD"/>
      <sheetName val="SeattleCPI"/>
      <sheetName val="CYSeattleCPI"/>
      <sheetName val="I732CPI"/>
      <sheetName val="I601GrowthFactors"/>
      <sheetName val="Pop"/>
      <sheetName val="Income-PerCap"/>
      <sheetName val="GFS&amp;Legacy"/>
      <sheetName val="FIS2009"/>
      <sheetName val="FIS2008"/>
      <sheetName val="Income-Poverty"/>
      <sheetName val="Income-Median"/>
      <sheetName val="Sheet1"/>
    </sheetNames>
    <sheetDataSet>
      <sheetData sheetId="0">
        <row r="1">
          <cell r="C1" t="str">
            <v>From Economic and Revenue Forecast Council--data corresponds to September 2011 Forecast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5"/>
  <sheetViews>
    <sheetView tabSelected="1" topLeftCell="A200" workbookViewId="0">
      <selection activeCell="A220" sqref="A220"/>
    </sheetView>
  </sheetViews>
  <sheetFormatPr defaultRowHeight="15" x14ac:dyDescent="0.25"/>
  <cols>
    <col min="1" max="1" width="50.85546875" customWidth="1"/>
    <col min="2" max="13" width="11.7109375" customWidth="1"/>
    <col min="14" max="15" width="11.7109375" hidden="1" customWidth="1"/>
  </cols>
  <sheetData>
    <row r="1" spans="1:15" x14ac:dyDescent="0.25">
      <c r="A1" s="5" t="s">
        <v>222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pans="1:15" x14ac:dyDescent="0.25">
      <c r="A2" s="4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4" spans="1:15" x14ac:dyDescent="0.25">
      <c r="L4" s="5" t="s">
        <v>1</v>
      </c>
      <c r="M4" s="5"/>
      <c r="N4" s="5" t="s">
        <v>2</v>
      </c>
      <c r="O4" s="5"/>
    </row>
    <row r="5" spans="1:15" x14ac:dyDescent="0.25">
      <c r="A5" s="6"/>
      <c r="B5" s="7" t="s">
        <v>3</v>
      </c>
      <c r="C5" s="7" t="s">
        <v>4</v>
      </c>
      <c r="D5" s="7" t="s">
        <v>5</v>
      </c>
      <c r="E5" s="7" t="s">
        <v>6</v>
      </c>
      <c r="F5" s="7" t="s">
        <v>7</v>
      </c>
      <c r="G5" s="7" t="s">
        <v>8</v>
      </c>
      <c r="H5" s="7" t="s">
        <v>9</v>
      </c>
      <c r="I5" s="7" t="s">
        <v>10</v>
      </c>
      <c r="J5" s="7" t="s">
        <v>11</v>
      </c>
      <c r="K5" s="7" t="s">
        <v>12</v>
      </c>
      <c r="L5" s="7" t="s">
        <v>13</v>
      </c>
      <c r="M5" s="7" t="s">
        <v>14</v>
      </c>
      <c r="N5" s="7" t="s">
        <v>15</v>
      </c>
      <c r="O5" s="7" t="s">
        <v>16</v>
      </c>
    </row>
    <row r="6" spans="1:15" x14ac:dyDescent="0.25">
      <c r="A6" s="1" t="s">
        <v>17</v>
      </c>
      <c r="B6" s="2">
        <v>817</v>
      </c>
      <c r="C6" s="2">
        <v>862.1</v>
      </c>
      <c r="D6" s="2">
        <v>834.3</v>
      </c>
      <c r="E6" s="2">
        <v>844.3</v>
      </c>
      <c r="F6" s="2">
        <v>785.4</v>
      </c>
      <c r="G6" s="2">
        <v>850.1</v>
      </c>
      <c r="H6" s="2">
        <v>792.4</v>
      </c>
      <c r="I6" s="2">
        <v>853.4</v>
      </c>
      <c r="J6" s="2">
        <v>824.6</v>
      </c>
      <c r="K6" s="2">
        <v>864.7</v>
      </c>
      <c r="L6" s="2">
        <v>784.1</v>
      </c>
      <c r="M6" s="2">
        <v>780.6</v>
      </c>
      <c r="N6" s="2">
        <v>806.3</v>
      </c>
      <c r="O6" s="2">
        <v>814.6</v>
      </c>
    </row>
    <row r="7" spans="1:15" x14ac:dyDescent="0.25">
      <c r="A7" s="1" t="s">
        <v>18</v>
      </c>
      <c r="B7" s="2">
        <v>551.79999999999995</v>
      </c>
      <c r="C7" s="2">
        <v>562.79999999999995</v>
      </c>
      <c r="D7" s="2">
        <v>580.1</v>
      </c>
      <c r="E7" s="2">
        <v>572.29999999999995</v>
      </c>
      <c r="F7" s="2">
        <v>568.9</v>
      </c>
      <c r="G7" s="2">
        <v>576.4</v>
      </c>
      <c r="H7" s="2">
        <v>577.79999999999995</v>
      </c>
      <c r="I7" s="2">
        <v>587.1</v>
      </c>
      <c r="J7" s="2">
        <v>591.4</v>
      </c>
      <c r="K7" s="2">
        <v>601</v>
      </c>
      <c r="L7" s="2">
        <v>583.70000000000005</v>
      </c>
      <c r="M7" s="2">
        <v>581.5</v>
      </c>
      <c r="N7" s="2">
        <v>614.29999999999995</v>
      </c>
      <c r="O7" s="2">
        <v>626.29999999999995</v>
      </c>
    </row>
    <row r="8" spans="1:15" x14ac:dyDescent="0.25">
      <c r="A8" s="1" t="s">
        <v>19</v>
      </c>
      <c r="B8" s="2">
        <v>7294.2</v>
      </c>
      <c r="C8" s="2">
        <v>7376.5</v>
      </c>
      <c r="D8" s="2">
        <v>7511.5</v>
      </c>
      <c r="E8" s="2">
        <v>7433.1</v>
      </c>
      <c r="F8" s="2">
        <v>7493.9</v>
      </c>
      <c r="G8" s="2">
        <v>7688.1</v>
      </c>
      <c r="H8" s="2">
        <v>7837</v>
      </c>
      <c r="I8" s="2">
        <v>7947.1</v>
      </c>
      <c r="J8" s="2">
        <v>8208.5</v>
      </c>
      <c r="K8" s="2">
        <v>8318.6</v>
      </c>
      <c r="L8" s="2">
        <v>8251.4</v>
      </c>
      <c r="M8" s="2">
        <v>7760.6</v>
      </c>
      <c r="N8" s="2">
        <v>7990.2</v>
      </c>
      <c r="O8" s="2">
        <v>8053.7</v>
      </c>
    </row>
    <row r="9" spans="1:15" x14ac:dyDescent="0.25">
      <c r="A9" s="1" t="s">
        <v>20</v>
      </c>
      <c r="B9" s="2">
        <v>14085.5</v>
      </c>
      <c r="C9" s="2">
        <v>14601.3</v>
      </c>
      <c r="D9" s="2">
        <v>14888.1</v>
      </c>
      <c r="E9" s="2">
        <v>15225.2</v>
      </c>
      <c r="F9" s="2">
        <v>15323.8</v>
      </c>
      <c r="G9" s="2">
        <v>15331.3</v>
      </c>
      <c r="H9" s="2">
        <v>15014.8</v>
      </c>
      <c r="I9" s="2">
        <v>15173.1</v>
      </c>
      <c r="J9" s="2">
        <v>15683.2</v>
      </c>
      <c r="K9" s="2">
        <v>16154</v>
      </c>
      <c r="L9" s="2">
        <v>16265</v>
      </c>
      <c r="M9" s="2">
        <v>15722.9</v>
      </c>
      <c r="N9" s="2">
        <v>17272</v>
      </c>
      <c r="O9" s="2">
        <v>17163.7</v>
      </c>
    </row>
    <row r="10" spans="1:15" x14ac:dyDescent="0.25">
      <c r="A10" s="1" t="s">
        <v>21</v>
      </c>
      <c r="B10" s="2">
        <v>18247.099999999999</v>
      </c>
      <c r="C10" s="2">
        <v>18037</v>
      </c>
      <c r="D10" s="2">
        <v>17930.400000000001</v>
      </c>
      <c r="E10" s="2">
        <v>17447.2</v>
      </c>
      <c r="F10" s="2">
        <v>17426.599999999999</v>
      </c>
      <c r="G10" s="2">
        <v>17814.599999999999</v>
      </c>
      <c r="H10" s="2">
        <v>17679.099999999999</v>
      </c>
      <c r="I10" s="2">
        <v>18423.2</v>
      </c>
      <c r="J10" s="2">
        <v>18963.099999999999</v>
      </c>
      <c r="K10" s="2">
        <v>18753</v>
      </c>
      <c r="L10" s="2">
        <v>17699.3</v>
      </c>
      <c r="M10" s="2">
        <v>16355.6</v>
      </c>
      <c r="N10" s="2">
        <v>16956.5</v>
      </c>
      <c r="O10" s="2">
        <v>16925.599999999999</v>
      </c>
    </row>
    <row r="11" spans="1:15" x14ac:dyDescent="0.25">
      <c r="A11" s="1" t="s">
        <v>22</v>
      </c>
      <c r="B11" s="2">
        <v>5798.1</v>
      </c>
      <c r="C11" s="2">
        <v>6025.2</v>
      </c>
      <c r="D11" s="2">
        <v>6149.9</v>
      </c>
      <c r="E11" s="2">
        <v>6111.8</v>
      </c>
      <c r="F11" s="2">
        <v>6096.9</v>
      </c>
      <c r="G11" s="2">
        <v>6088.7</v>
      </c>
      <c r="H11" s="2">
        <v>6097.9</v>
      </c>
      <c r="I11" s="2">
        <v>6331.5</v>
      </c>
      <c r="J11" s="2">
        <v>6365.6</v>
      </c>
      <c r="K11" s="2">
        <v>6263.2</v>
      </c>
      <c r="L11" s="2">
        <v>5926.8</v>
      </c>
      <c r="M11" s="2">
        <v>5722.8</v>
      </c>
      <c r="N11" s="2">
        <v>5960.8</v>
      </c>
      <c r="O11" s="2">
        <v>5927.6</v>
      </c>
    </row>
    <row r="12" spans="1:15" x14ac:dyDescent="0.25">
      <c r="A12" s="1" t="s">
        <v>23</v>
      </c>
      <c r="B12" s="2">
        <v>7851.8</v>
      </c>
      <c r="C12" s="2">
        <v>7912.3</v>
      </c>
      <c r="D12" s="2">
        <v>7943.3</v>
      </c>
      <c r="E12" s="2">
        <v>8014.8</v>
      </c>
      <c r="F12" s="2">
        <v>8004.8</v>
      </c>
      <c r="G12" s="2">
        <v>8026.9</v>
      </c>
      <c r="H12" s="2">
        <v>8047.4</v>
      </c>
      <c r="I12" s="2">
        <v>8113.6</v>
      </c>
      <c r="J12" s="2">
        <v>8246.4</v>
      </c>
      <c r="K12" s="2">
        <v>8244.7999999999993</v>
      </c>
      <c r="L12" s="2">
        <v>8141.2</v>
      </c>
      <c r="M12" s="2">
        <v>8015.1</v>
      </c>
      <c r="N12" s="2">
        <v>8361.1</v>
      </c>
      <c r="O12" s="2">
        <v>8482.4</v>
      </c>
    </row>
    <row r="13" spans="1:15" x14ac:dyDescent="0.25">
      <c r="A13" s="1" t="s">
        <v>24</v>
      </c>
      <c r="B13" s="2">
        <v>285.39999999999998</v>
      </c>
      <c r="C13" s="2">
        <v>302.10000000000002</v>
      </c>
      <c r="D13" s="2">
        <v>305.89999999999998</v>
      </c>
      <c r="E13" s="2">
        <v>326</v>
      </c>
      <c r="F13" s="2">
        <v>338.9</v>
      </c>
      <c r="G13" s="2">
        <v>351.9</v>
      </c>
      <c r="H13" s="2">
        <v>360.4</v>
      </c>
      <c r="I13" s="2">
        <v>359.9</v>
      </c>
      <c r="J13" s="2">
        <v>384.7</v>
      </c>
      <c r="K13" s="2">
        <v>382.2</v>
      </c>
      <c r="L13" s="2">
        <v>373.4</v>
      </c>
      <c r="M13" s="2">
        <v>368.1</v>
      </c>
      <c r="N13" s="2">
        <v>264.7</v>
      </c>
      <c r="O13" s="2">
        <v>278.89999999999998</v>
      </c>
    </row>
    <row r="14" spans="1:15" x14ac:dyDescent="0.25">
      <c r="A14" s="1" t="s">
        <v>25</v>
      </c>
      <c r="B14" s="2">
        <v>41878.1</v>
      </c>
      <c r="C14" s="2">
        <v>43296.800000000003</v>
      </c>
      <c r="D14" s="2">
        <v>44344.2</v>
      </c>
      <c r="E14" s="2">
        <v>45101.9</v>
      </c>
      <c r="F14" s="2">
        <v>45774.2</v>
      </c>
      <c r="G14" s="2">
        <v>46599</v>
      </c>
      <c r="H14" s="2">
        <v>46644.1</v>
      </c>
      <c r="I14" s="2">
        <v>46981.9</v>
      </c>
      <c r="J14" s="2">
        <v>48034.8</v>
      </c>
      <c r="K14" s="2">
        <v>48825.2</v>
      </c>
      <c r="L14" s="2">
        <v>47947.5</v>
      </c>
      <c r="M14" s="2">
        <v>48205.599999999999</v>
      </c>
      <c r="N14" s="2">
        <v>45146.400000000001</v>
      </c>
      <c r="O14" s="2">
        <v>45264.4</v>
      </c>
    </row>
    <row r="15" spans="1:15" x14ac:dyDescent="0.25">
      <c r="A15" s="1" t="s">
        <v>26</v>
      </c>
      <c r="B15" s="2">
        <v>448.9</v>
      </c>
      <c r="C15" s="2">
        <v>462.8</v>
      </c>
      <c r="D15" s="2">
        <v>485.7</v>
      </c>
      <c r="E15" s="2">
        <v>485</v>
      </c>
      <c r="F15" s="2">
        <v>479</v>
      </c>
      <c r="G15" s="2">
        <v>477</v>
      </c>
      <c r="H15" s="2">
        <v>491.1</v>
      </c>
      <c r="I15" s="2">
        <v>512.1</v>
      </c>
      <c r="J15" s="2">
        <v>539.5</v>
      </c>
      <c r="K15" s="2">
        <v>547.5</v>
      </c>
      <c r="L15" s="2">
        <v>493.2</v>
      </c>
      <c r="M15" s="2">
        <v>483.4</v>
      </c>
      <c r="N15" s="2">
        <v>510.8</v>
      </c>
      <c r="O15" s="2">
        <v>511.5</v>
      </c>
    </row>
    <row r="16" spans="1:15" x14ac:dyDescent="0.25">
      <c r="A16" s="1" t="s">
        <v>27</v>
      </c>
      <c r="B16" s="10">
        <v>0</v>
      </c>
      <c r="C16" s="10">
        <v>0</v>
      </c>
      <c r="D16" s="10">
        <v>0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0">
        <v>0</v>
      </c>
      <c r="M16" s="10">
        <v>0</v>
      </c>
      <c r="N16" s="10">
        <v>1.3</v>
      </c>
      <c r="O16" s="10">
        <v>2.4</v>
      </c>
    </row>
    <row r="17" spans="1:15" x14ac:dyDescent="0.25">
      <c r="A17" s="9" t="s">
        <v>28</v>
      </c>
      <c r="B17" s="3">
        <v>97257.9</v>
      </c>
      <c r="C17" s="3">
        <v>99438.9</v>
      </c>
      <c r="D17" s="3">
        <v>100973.4</v>
      </c>
      <c r="E17" s="3">
        <v>101561.60000000001</v>
      </c>
      <c r="F17" s="3">
        <v>102292.4</v>
      </c>
      <c r="G17" s="3">
        <v>103804</v>
      </c>
      <c r="H17" s="3">
        <v>103542</v>
      </c>
      <c r="I17" s="3">
        <v>105282.9</v>
      </c>
      <c r="J17" s="3">
        <v>107841.8</v>
      </c>
      <c r="K17" s="3">
        <v>108954.2</v>
      </c>
      <c r="L17" s="3">
        <v>106465.60000000001</v>
      </c>
      <c r="M17" s="3">
        <v>103996.3</v>
      </c>
      <c r="N17" s="3">
        <v>103884.4</v>
      </c>
      <c r="O17" s="3">
        <v>104051.1</v>
      </c>
    </row>
    <row r="18" spans="1:15" x14ac:dyDescent="0.25">
      <c r="A18" s="11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</row>
    <row r="19" spans="1:15" x14ac:dyDescent="0.25">
      <c r="A19" s="11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</row>
    <row r="20" spans="1:15" x14ac:dyDescent="0.25">
      <c r="A20" s="14" t="s">
        <v>17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</row>
    <row r="21" spans="1:15" x14ac:dyDescent="0.25">
      <c r="A21" s="12" t="s">
        <v>29</v>
      </c>
      <c r="B21" s="2">
        <v>382.7</v>
      </c>
      <c r="C21" s="2">
        <v>406.5</v>
      </c>
      <c r="D21" s="2">
        <v>399.2</v>
      </c>
      <c r="E21" s="2">
        <v>402.1</v>
      </c>
      <c r="F21" s="2">
        <v>375.4</v>
      </c>
      <c r="G21" s="2">
        <v>405.2</v>
      </c>
      <c r="H21" s="2">
        <v>381.6</v>
      </c>
      <c r="I21" s="2">
        <v>405.7</v>
      </c>
      <c r="J21" s="2">
        <v>394.8</v>
      </c>
      <c r="K21" s="2">
        <v>411.1</v>
      </c>
      <c r="L21" s="2">
        <v>375.4</v>
      </c>
      <c r="M21" s="2">
        <v>374.3</v>
      </c>
      <c r="N21" s="2">
        <v>375.9</v>
      </c>
      <c r="O21" s="2">
        <v>384.4</v>
      </c>
    </row>
    <row r="22" spans="1:15" x14ac:dyDescent="0.25">
      <c r="A22" s="12" t="s">
        <v>30</v>
      </c>
      <c r="B22" s="2">
        <v>299.39999999999998</v>
      </c>
      <c r="C22" s="2">
        <v>310.3</v>
      </c>
      <c r="D22" s="2">
        <v>287.8</v>
      </c>
      <c r="E22" s="2">
        <v>301.89999999999998</v>
      </c>
      <c r="F22" s="2">
        <v>274.60000000000002</v>
      </c>
      <c r="G22" s="2">
        <v>303.5</v>
      </c>
      <c r="H22" s="2">
        <v>274.7</v>
      </c>
      <c r="I22" s="2">
        <v>304.5</v>
      </c>
      <c r="J22" s="2">
        <v>285.89999999999998</v>
      </c>
      <c r="K22" s="2">
        <v>307.39999999999998</v>
      </c>
      <c r="L22" s="2">
        <v>269.39999999999998</v>
      </c>
      <c r="M22" s="2">
        <v>269.3</v>
      </c>
      <c r="N22" s="2">
        <v>266.5</v>
      </c>
      <c r="O22" s="2">
        <v>278.2</v>
      </c>
    </row>
    <row r="23" spans="1:15" x14ac:dyDescent="0.25">
      <c r="A23" s="12" t="s">
        <v>31</v>
      </c>
      <c r="B23" s="2">
        <v>0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  <c r="H23" s="2">
        <v>1.5</v>
      </c>
      <c r="I23" s="2">
        <v>2.1</v>
      </c>
      <c r="J23" s="2">
        <v>3.2</v>
      </c>
      <c r="K23" s="2">
        <v>3.1</v>
      </c>
      <c r="L23" s="2">
        <v>3.2</v>
      </c>
      <c r="M23" s="2">
        <v>3</v>
      </c>
      <c r="N23" s="2">
        <v>3</v>
      </c>
      <c r="O23" s="2">
        <v>3</v>
      </c>
    </row>
    <row r="24" spans="1:15" x14ac:dyDescent="0.25">
      <c r="A24" s="12" t="s">
        <v>32</v>
      </c>
      <c r="B24" s="2">
        <v>18.2</v>
      </c>
      <c r="C24" s="2">
        <v>17.7</v>
      </c>
      <c r="D24" s="2">
        <v>17.399999999999999</v>
      </c>
      <c r="E24" s="2">
        <v>15.4</v>
      </c>
      <c r="F24" s="2">
        <v>16.899999999999999</v>
      </c>
      <c r="G24" s="2">
        <v>16.8</v>
      </c>
      <c r="H24" s="2">
        <v>18.100000000000001</v>
      </c>
      <c r="I24" s="2">
        <v>20.9</v>
      </c>
      <c r="J24" s="2">
        <v>22.4</v>
      </c>
      <c r="K24" s="2">
        <v>23.4</v>
      </c>
      <c r="L24" s="2">
        <v>23.2</v>
      </c>
      <c r="M24" s="2">
        <v>21.7</v>
      </c>
      <c r="N24" s="2">
        <v>20.6</v>
      </c>
      <c r="O24" s="2">
        <v>21.2</v>
      </c>
    </row>
    <row r="25" spans="1:15" x14ac:dyDescent="0.25">
      <c r="A25" s="12" t="s">
        <v>33</v>
      </c>
      <c r="B25" s="2">
        <v>3</v>
      </c>
      <c r="C25" s="2">
        <v>3</v>
      </c>
      <c r="D25" s="2">
        <v>3</v>
      </c>
      <c r="E25" s="2">
        <v>3</v>
      </c>
      <c r="F25" s="2">
        <v>1.9</v>
      </c>
      <c r="G25" s="2">
        <v>3.1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</row>
    <row r="26" spans="1:15" x14ac:dyDescent="0.25">
      <c r="A26" s="12" t="s">
        <v>34</v>
      </c>
      <c r="B26" s="2">
        <v>13</v>
      </c>
      <c r="C26" s="2">
        <v>12.5</v>
      </c>
      <c r="D26" s="2">
        <v>11.8</v>
      </c>
      <c r="E26" s="2">
        <v>12.1</v>
      </c>
      <c r="F26" s="2">
        <v>12.6</v>
      </c>
      <c r="G26" s="2">
        <v>13</v>
      </c>
      <c r="H26" s="2">
        <v>11.4</v>
      </c>
      <c r="I26" s="2">
        <v>10.8</v>
      </c>
      <c r="J26" s="2">
        <v>11</v>
      </c>
      <c r="K26" s="2">
        <v>9.6999999999999993</v>
      </c>
      <c r="L26" s="2">
        <v>8.9</v>
      </c>
      <c r="M26" s="2">
        <v>9.6</v>
      </c>
      <c r="N26" s="2">
        <v>21.8</v>
      </c>
      <c r="O26" s="2">
        <v>21.8</v>
      </c>
    </row>
    <row r="27" spans="1:15" x14ac:dyDescent="0.25">
      <c r="A27" s="12" t="s">
        <v>35</v>
      </c>
      <c r="B27" s="2">
        <v>10.1</v>
      </c>
      <c r="C27" s="2">
        <v>10.7</v>
      </c>
      <c r="D27" s="2">
        <v>10.8</v>
      </c>
      <c r="E27" s="2">
        <v>9.6</v>
      </c>
      <c r="F27" s="2">
        <v>10.8</v>
      </c>
      <c r="G27" s="2">
        <v>11.2</v>
      </c>
      <c r="H27" s="2">
        <v>11.9</v>
      </c>
      <c r="I27" s="2">
        <v>11.9</v>
      </c>
      <c r="J27" s="2">
        <v>12.2</v>
      </c>
      <c r="K27" s="2">
        <v>12.8</v>
      </c>
      <c r="L27" s="2">
        <v>13</v>
      </c>
      <c r="M27" s="2">
        <v>12.8</v>
      </c>
      <c r="N27" s="2">
        <v>13.6</v>
      </c>
      <c r="O27" s="2">
        <v>12.8</v>
      </c>
    </row>
    <row r="28" spans="1:15" x14ac:dyDescent="0.25">
      <c r="A28" s="12" t="s">
        <v>36</v>
      </c>
      <c r="B28" s="2">
        <v>45.4</v>
      </c>
      <c r="C28" s="2">
        <v>49.9</v>
      </c>
      <c r="D28" s="2">
        <v>50.9</v>
      </c>
      <c r="E28" s="2">
        <v>50.5</v>
      </c>
      <c r="F28" s="2">
        <v>48.3</v>
      </c>
      <c r="G28" s="2">
        <v>48</v>
      </c>
      <c r="H28" s="2">
        <v>47.7</v>
      </c>
      <c r="I28" s="2">
        <v>48.5</v>
      </c>
      <c r="J28" s="2">
        <v>48.3</v>
      </c>
      <c r="K28" s="2">
        <v>49.1</v>
      </c>
      <c r="L28" s="2">
        <v>46.6</v>
      </c>
      <c r="M28" s="2">
        <v>45.4</v>
      </c>
      <c r="N28" s="2">
        <v>46.6</v>
      </c>
      <c r="O28" s="2">
        <v>46.6</v>
      </c>
    </row>
    <row r="29" spans="1:15" x14ac:dyDescent="0.25">
      <c r="A29" s="12" t="s">
        <v>37</v>
      </c>
      <c r="B29" s="2">
        <v>45.2</v>
      </c>
      <c r="C29" s="2">
        <v>49.2</v>
      </c>
      <c r="D29" s="2">
        <v>46.7</v>
      </c>
      <c r="E29" s="2">
        <v>49.7</v>
      </c>
      <c r="F29" s="2">
        <v>44.9</v>
      </c>
      <c r="G29" s="2">
        <v>49.3</v>
      </c>
      <c r="H29" s="2">
        <v>45.5</v>
      </c>
      <c r="I29" s="2">
        <v>49</v>
      </c>
      <c r="J29" s="2">
        <v>46.8</v>
      </c>
      <c r="K29" s="2">
        <v>48.1</v>
      </c>
      <c r="L29" s="2">
        <v>44.4</v>
      </c>
      <c r="M29" s="2">
        <v>41.1</v>
      </c>
      <c r="N29" s="2">
        <v>46.6</v>
      </c>
      <c r="O29" s="2">
        <v>46.6</v>
      </c>
    </row>
    <row r="30" spans="1:15" x14ac:dyDescent="0.25">
      <c r="A30" s="12" t="s">
        <v>38</v>
      </c>
      <c r="B30" s="10">
        <v>0</v>
      </c>
      <c r="C30" s="10">
        <v>2.2999999999999998</v>
      </c>
      <c r="D30" s="10">
        <v>6.7</v>
      </c>
      <c r="E30" s="10">
        <v>0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0">
        <v>0</v>
      </c>
      <c r="L30" s="10">
        <v>0</v>
      </c>
      <c r="M30" s="10">
        <v>3.6</v>
      </c>
      <c r="N30" s="10">
        <v>11.7</v>
      </c>
      <c r="O30" s="10">
        <v>0</v>
      </c>
    </row>
    <row r="31" spans="1:15" x14ac:dyDescent="0.25">
      <c r="A31" s="13" t="s">
        <v>39</v>
      </c>
      <c r="B31" s="3">
        <v>817</v>
      </c>
      <c r="C31" s="3">
        <v>862.1</v>
      </c>
      <c r="D31" s="3">
        <v>834.3</v>
      </c>
      <c r="E31" s="3">
        <v>844.3</v>
      </c>
      <c r="F31" s="3">
        <v>785.4</v>
      </c>
      <c r="G31" s="3">
        <v>850.1</v>
      </c>
      <c r="H31" s="3">
        <v>792.4</v>
      </c>
      <c r="I31" s="3">
        <v>853.4</v>
      </c>
      <c r="J31" s="3">
        <v>824.6</v>
      </c>
      <c r="K31" s="3">
        <v>864.7</v>
      </c>
      <c r="L31" s="3">
        <v>784.1</v>
      </c>
      <c r="M31" s="3">
        <v>780.6</v>
      </c>
      <c r="N31" s="3">
        <v>806.3</v>
      </c>
      <c r="O31" s="3">
        <v>814.6</v>
      </c>
    </row>
    <row r="32" spans="1:15" x14ac:dyDescent="0.25">
      <c r="A32" s="11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</row>
    <row r="33" spans="1:15" x14ac:dyDescent="0.25">
      <c r="A33" s="14" t="s">
        <v>18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</row>
    <row r="34" spans="1:15" x14ac:dyDescent="0.25">
      <c r="A34" s="12" t="s">
        <v>40</v>
      </c>
      <c r="B34" s="2">
        <v>60.6</v>
      </c>
      <c r="C34" s="2">
        <v>62</v>
      </c>
      <c r="D34" s="2">
        <v>62.9</v>
      </c>
      <c r="E34" s="2">
        <v>62.6</v>
      </c>
      <c r="F34" s="2">
        <v>62.9</v>
      </c>
      <c r="G34" s="2">
        <v>64</v>
      </c>
      <c r="H34" s="2">
        <v>63.2</v>
      </c>
      <c r="I34" s="2">
        <v>63.6</v>
      </c>
      <c r="J34" s="2">
        <v>62.9</v>
      </c>
      <c r="K34" s="2">
        <v>63.8</v>
      </c>
      <c r="L34" s="2">
        <v>62.4</v>
      </c>
      <c r="M34" s="2">
        <v>61.4</v>
      </c>
      <c r="N34" s="2">
        <v>60.9</v>
      </c>
      <c r="O34" s="2">
        <v>60.9</v>
      </c>
    </row>
    <row r="35" spans="1:15" x14ac:dyDescent="0.25">
      <c r="A35" s="12" t="s">
        <v>41</v>
      </c>
      <c r="B35" s="2">
        <v>15.3</v>
      </c>
      <c r="C35" s="2">
        <v>14.7</v>
      </c>
      <c r="D35" s="2">
        <v>13.9</v>
      </c>
      <c r="E35" s="2">
        <v>11.8</v>
      </c>
      <c r="F35" s="2">
        <v>10.7</v>
      </c>
      <c r="G35" s="2">
        <v>11.7</v>
      </c>
      <c r="H35" s="2">
        <v>11.8</v>
      </c>
      <c r="I35" s="2">
        <v>11.6</v>
      </c>
      <c r="J35" s="2">
        <v>11.5</v>
      </c>
      <c r="K35" s="2">
        <v>12</v>
      </c>
      <c r="L35" s="2">
        <v>11.7</v>
      </c>
      <c r="M35" s="2">
        <v>8.9</v>
      </c>
      <c r="N35" s="2">
        <v>13.8</v>
      </c>
      <c r="O35" s="2">
        <v>13.8</v>
      </c>
    </row>
    <row r="36" spans="1:15" x14ac:dyDescent="0.25">
      <c r="A36" s="12" t="s">
        <v>42</v>
      </c>
      <c r="B36" s="2">
        <v>144.4</v>
      </c>
      <c r="C36" s="2">
        <v>149.4</v>
      </c>
      <c r="D36" s="2">
        <v>149.19999999999999</v>
      </c>
      <c r="E36" s="2">
        <v>146.69999999999999</v>
      </c>
      <c r="F36" s="2">
        <v>140.6</v>
      </c>
      <c r="G36" s="2">
        <v>142.30000000000001</v>
      </c>
      <c r="H36" s="2">
        <v>144.6</v>
      </c>
      <c r="I36" s="2">
        <v>146.6</v>
      </c>
      <c r="J36" s="2">
        <v>147</v>
      </c>
      <c r="K36" s="2">
        <v>146.80000000000001</v>
      </c>
      <c r="L36" s="2">
        <v>136.5</v>
      </c>
      <c r="M36" s="2">
        <v>137.1</v>
      </c>
      <c r="N36" s="2">
        <v>138.9</v>
      </c>
      <c r="O36" s="2">
        <v>140.30000000000001</v>
      </c>
    </row>
    <row r="37" spans="1:15" x14ac:dyDescent="0.25">
      <c r="A37" s="12" t="s">
        <v>43</v>
      </c>
      <c r="B37" s="2">
        <v>8.1999999999999993</v>
      </c>
      <c r="C37" s="2">
        <v>7.9</v>
      </c>
      <c r="D37" s="2">
        <v>7.8</v>
      </c>
      <c r="E37" s="2">
        <v>7.8</v>
      </c>
      <c r="F37" s="2">
        <v>7.5</v>
      </c>
      <c r="G37" s="2">
        <v>7.5</v>
      </c>
      <c r="H37" s="2">
        <v>7.8</v>
      </c>
      <c r="I37" s="2">
        <v>7.6</v>
      </c>
      <c r="J37" s="2">
        <v>7.4</v>
      </c>
      <c r="K37" s="2">
        <v>7.4</v>
      </c>
      <c r="L37" s="2">
        <v>7.3</v>
      </c>
      <c r="M37" s="2">
        <v>7.1</v>
      </c>
      <c r="N37" s="2">
        <v>9.5</v>
      </c>
      <c r="O37" s="2">
        <v>9.5</v>
      </c>
    </row>
    <row r="38" spans="1:15" x14ac:dyDescent="0.25">
      <c r="A38" s="12" t="s">
        <v>44</v>
      </c>
      <c r="B38" s="2">
        <v>318.7</v>
      </c>
      <c r="C38" s="2">
        <v>323.60000000000002</v>
      </c>
      <c r="D38" s="2">
        <v>340.2</v>
      </c>
      <c r="E38" s="2">
        <v>337.5</v>
      </c>
      <c r="F38" s="2">
        <v>340.9</v>
      </c>
      <c r="G38" s="2">
        <v>344.4</v>
      </c>
      <c r="H38" s="2">
        <v>339.8</v>
      </c>
      <c r="I38" s="2">
        <v>343.2</v>
      </c>
      <c r="J38" s="2">
        <v>348.2</v>
      </c>
      <c r="K38" s="2">
        <v>355.2</v>
      </c>
      <c r="L38" s="2">
        <v>351.5</v>
      </c>
      <c r="M38" s="2">
        <v>352.6</v>
      </c>
      <c r="N38" s="2">
        <v>376.2</v>
      </c>
      <c r="O38" s="2">
        <v>386.8</v>
      </c>
    </row>
    <row r="39" spans="1:15" x14ac:dyDescent="0.25">
      <c r="A39" s="12" t="s">
        <v>45</v>
      </c>
      <c r="B39" s="2">
        <v>4.3</v>
      </c>
      <c r="C39" s="2">
        <v>4.9000000000000004</v>
      </c>
      <c r="D39" s="2">
        <v>5.8</v>
      </c>
      <c r="E39" s="2">
        <v>5.6</v>
      </c>
      <c r="F39" s="2">
        <v>6</v>
      </c>
      <c r="G39" s="2">
        <v>6.2</v>
      </c>
      <c r="H39" s="2">
        <v>9.6</v>
      </c>
      <c r="I39" s="2">
        <v>13.5</v>
      </c>
      <c r="J39" s="2">
        <v>13.4</v>
      </c>
      <c r="K39" s="2">
        <v>14.8</v>
      </c>
      <c r="L39" s="2">
        <v>13.3</v>
      </c>
      <c r="M39" s="2">
        <v>13.5</v>
      </c>
      <c r="N39" s="2">
        <v>14</v>
      </c>
      <c r="O39" s="2">
        <v>14</v>
      </c>
    </row>
    <row r="40" spans="1:15" x14ac:dyDescent="0.25">
      <c r="A40" s="12" t="s">
        <v>46</v>
      </c>
      <c r="B40" s="10">
        <v>0.3</v>
      </c>
      <c r="C40" s="10">
        <v>0.3</v>
      </c>
      <c r="D40" s="10">
        <v>0.3</v>
      </c>
      <c r="E40" s="10">
        <v>0.3</v>
      </c>
      <c r="F40" s="10">
        <v>0.3</v>
      </c>
      <c r="G40" s="10">
        <v>0.3</v>
      </c>
      <c r="H40" s="10">
        <v>1</v>
      </c>
      <c r="I40" s="10">
        <v>1</v>
      </c>
      <c r="J40" s="10">
        <v>1</v>
      </c>
      <c r="K40" s="10">
        <v>1</v>
      </c>
      <c r="L40" s="10">
        <v>1</v>
      </c>
      <c r="M40" s="10">
        <v>1</v>
      </c>
      <c r="N40" s="10">
        <v>1</v>
      </c>
      <c r="O40" s="10">
        <v>1</v>
      </c>
    </row>
    <row r="41" spans="1:15" x14ac:dyDescent="0.25">
      <c r="A41" s="13" t="s">
        <v>47</v>
      </c>
      <c r="B41" s="3">
        <v>551.79999999999995</v>
      </c>
      <c r="C41" s="3">
        <v>562.79999999999995</v>
      </c>
      <c r="D41" s="3">
        <v>580.1</v>
      </c>
      <c r="E41" s="3">
        <v>572.29999999999995</v>
      </c>
      <c r="F41" s="3">
        <v>568.9</v>
      </c>
      <c r="G41" s="3">
        <v>576.4</v>
      </c>
      <c r="H41" s="3">
        <v>577.79999999999995</v>
      </c>
      <c r="I41" s="3">
        <v>587.1</v>
      </c>
      <c r="J41" s="3">
        <v>591.4</v>
      </c>
      <c r="K41" s="3">
        <v>601</v>
      </c>
      <c r="L41" s="3">
        <v>583.70000000000005</v>
      </c>
      <c r="M41" s="3">
        <v>581.5</v>
      </c>
      <c r="N41" s="3">
        <v>614.29999999999995</v>
      </c>
      <c r="O41" s="3">
        <v>626.29999999999995</v>
      </c>
    </row>
    <row r="42" spans="1:15" x14ac:dyDescent="0.25">
      <c r="A42" s="11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</row>
    <row r="43" spans="1:15" x14ac:dyDescent="0.25">
      <c r="A43" s="13" t="s">
        <v>48</v>
      </c>
      <c r="B43" s="3">
        <v>1368.8</v>
      </c>
      <c r="C43" s="3">
        <v>1424.9</v>
      </c>
      <c r="D43" s="3">
        <v>1414.4</v>
      </c>
      <c r="E43" s="3">
        <v>1416.6</v>
      </c>
      <c r="F43" s="3">
        <v>1354.3</v>
      </c>
      <c r="G43" s="3">
        <v>1426.5</v>
      </c>
      <c r="H43" s="3">
        <v>1370.2</v>
      </c>
      <c r="I43" s="3">
        <v>1440.5</v>
      </c>
      <c r="J43" s="3">
        <v>1416</v>
      </c>
      <c r="K43" s="3">
        <v>1465.7</v>
      </c>
      <c r="L43" s="3">
        <v>1367.8</v>
      </c>
      <c r="M43" s="3">
        <v>1362.1</v>
      </c>
      <c r="N43" s="3">
        <v>1420.6</v>
      </c>
      <c r="O43" s="3">
        <v>1440.9</v>
      </c>
    </row>
    <row r="44" spans="1:15" x14ac:dyDescent="0.25">
      <c r="A44" s="11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</row>
    <row r="45" spans="1:15" x14ac:dyDescent="0.25">
      <c r="A45" s="11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</row>
    <row r="46" spans="1:15" x14ac:dyDescent="0.25">
      <c r="A46" s="14" t="s">
        <v>19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</row>
    <row r="47" spans="1:15" x14ac:dyDescent="0.25">
      <c r="A47" s="12" t="s">
        <v>49</v>
      </c>
      <c r="B47" s="2">
        <v>39</v>
      </c>
      <c r="C47" s="2">
        <v>41.1</v>
      </c>
      <c r="D47" s="2">
        <v>39.6</v>
      </c>
      <c r="E47" s="2">
        <v>37</v>
      </c>
      <c r="F47" s="2">
        <v>32.200000000000003</v>
      </c>
      <c r="G47" s="2">
        <v>36.200000000000003</v>
      </c>
      <c r="H47" s="2">
        <v>50.5</v>
      </c>
      <c r="I47" s="2">
        <v>53.5</v>
      </c>
      <c r="J47" s="2">
        <v>53.2</v>
      </c>
      <c r="K47" s="2">
        <v>55.2</v>
      </c>
      <c r="L47" s="2">
        <v>50.5</v>
      </c>
      <c r="M47" s="2">
        <v>47</v>
      </c>
      <c r="N47" s="2">
        <v>52</v>
      </c>
      <c r="O47" s="2">
        <v>52</v>
      </c>
    </row>
    <row r="48" spans="1:15" x14ac:dyDescent="0.25">
      <c r="A48" s="12" t="s">
        <v>50</v>
      </c>
      <c r="B48" s="2">
        <v>4.8</v>
      </c>
      <c r="C48" s="2">
        <v>5.3</v>
      </c>
      <c r="D48" s="2">
        <v>6.5</v>
      </c>
      <c r="E48" s="2">
        <v>7.9</v>
      </c>
      <c r="F48" s="2">
        <v>7.3</v>
      </c>
      <c r="G48" s="2">
        <v>7.1</v>
      </c>
      <c r="H48" s="2">
        <v>7.4</v>
      </c>
      <c r="I48" s="2">
        <v>7.9</v>
      </c>
      <c r="J48" s="2">
        <v>7.9</v>
      </c>
      <c r="K48" s="2">
        <v>7.7</v>
      </c>
      <c r="L48" s="2">
        <v>6.9</v>
      </c>
      <c r="M48" s="2">
        <v>6.5</v>
      </c>
      <c r="N48" s="2">
        <v>5.8</v>
      </c>
      <c r="O48" s="2">
        <v>5.8</v>
      </c>
    </row>
    <row r="49" spans="1:15" x14ac:dyDescent="0.25">
      <c r="A49" s="12" t="s">
        <v>51</v>
      </c>
      <c r="B49" s="2">
        <v>20.399999999999999</v>
      </c>
      <c r="C49" s="2">
        <v>24</v>
      </c>
      <c r="D49" s="2">
        <v>23.9</v>
      </c>
      <c r="E49" s="2">
        <v>22.6</v>
      </c>
      <c r="F49" s="2">
        <v>21.1</v>
      </c>
      <c r="G49" s="2">
        <v>20.399999999999999</v>
      </c>
      <c r="H49" s="2">
        <v>21.5</v>
      </c>
      <c r="I49" s="2">
        <v>23.1</v>
      </c>
      <c r="J49" s="2">
        <v>24.7</v>
      </c>
      <c r="K49" s="2">
        <v>23.7</v>
      </c>
      <c r="L49" s="2">
        <v>21.8</v>
      </c>
      <c r="M49" s="2">
        <v>19.899999999999999</v>
      </c>
      <c r="N49" s="2">
        <v>20.399999999999999</v>
      </c>
      <c r="O49" s="2">
        <v>21.6</v>
      </c>
    </row>
    <row r="50" spans="1:15" x14ac:dyDescent="0.25">
      <c r="A50" s="12" t="s">
        <v>52</v>
      </c>
      <c r="B50" s="2">
        <v>290.5</v>
      </c>
      <c r="C50" s="2">
        <v>293.89999999999998</v>
      </c>
      <c r="D50" s="2">
        <v>284.7</v>
      </c>
      <c r="E50" s="2">
        <v>267.60000000000002</v>
      </c>
      <c r="F50" s="2">
        <v>263.89999999999998</v>
      </c>
      <c r="G50" s="2">
        <v>282.2</v>
      </c>
      <c r="H50" s="2">
        <v>291.3</v>
      </c>
      <c r="I50" s="2">
        <v>307.60000000000002</v>
      </c>
      <c r="J50" s="2">
        <v>307.39999999999998</v>
      </c>
      <c r="K50" s="2">
        <v>342.6</v>
      </c>
      <c r="L50" s="2">
        <v>294.10000000000002</v>
      </c>
      <c r="M50" s="2">
        <v>269</v>
      </c>
      <c r="N50" s="2">
        <v>312.7</v>
      </c>
      <c r="O50" s="2">
        <v>314.5</v>
      </c>
    </row>
    <row r="51" spans="1:15" x14ac:dyDescent="0.25">
      <c r="A51" s="12" t="s">
        <v>53</v>
      </c>
      <c r="B51" s="2">
        <v>3.4</v>
      </c>
      <c r="C51" s="2">
        <v>3.8</v>
      </c>
      <c r="D51" s="2">
        <v>4.3</v>
      </c>
      <c r="E51" s="2">
        <v>4</v>
      </c>
      <c r="F51" s="2">
        <v>2.6</v>
      </c>
      <c r="G51" s="2">
        <v>2.4</v>
      </c>
      <c r="H51" s="2">
        <v>2.2999999999999998</v>
      </c>
      <c r="I51" s="2">
        <v>3</v>
      </c>
      <c r="J51" s="2">
        <v>2.8</v>
      </c>
      <c r="K51" s="2">
        <v>2.6</v>
      </c>
      <c r="L51" s="2">
        <v>2.2999999999999998</v>
      </c>
      <c r="M51" s="2">
        <v>1.6</v>
      </c>
      <c r="N51" s="2">
        <v>2</v>
      </c>
      <c r="O51" s="2">
        <v>2</v>
      </c>
    </row>
    <row r="52" spans="1:15" x14ac:dyDescent="0.25">
      <c r="A52" s="12" t="s">
        <v>54</v>
      </c>
      <c r="B52" s="2">
        <v>3</v>
      </c>
      <c r="C52" s="2">
        <v>3</v>
      </c>
      <c r="D52" s="2">
        <v>2.5</v>
      </c>
      <c r="E52" s="2">
        <v>2.8</v>
      </c>
      <c r="F52" s="2">
        <v>1.8</v>
      </c>
      <c r="G52" s="2">
        <v>1.9</v>
      </c>
      <c r="H52" s="2">
        <v>1.9</v>
      </c>
      <c r="I52" s="2">
        <v>1.8</v>
      </c>
      <c r="J52" s="2">
        <v>2</v>
      </c>
      <c r="K52" s="2">
        <v>1.8</v>
      </c>
      <c r="L52" s="2">
        <v>1.7</v>
      </c>
      <c r="M52" s="2">
        <v>1.9</v>
      </c>
      <c r="N52" s="2">
        <v>2</v>
      </c>
      <c r="O52" s="2">
        <v>2</v>
      </c>
    </row>
    <row r="53" spans="1:15" x14ac:dyDescent="0.25">
      <c r="A53" s="12" t="s">
        <v>55</v>
      </c>
      <c r="B53" s="2">
        <v>70.5</v>
      </c>
      <c r="C53" s="2">
        <v>72.900000000000006</v>
      </c>
      <c r="D53" s="2">
        <v>71.599999999999994</v>
      </c>
      <c r="E53" s="2">
        <v>71.2</v>
      </c>
      <c r="F53" s="2">
        <v>68.599999999999994</v>
      </c>
      <c r="G53" s="2">
        <v>66.5</v>
      </c>
      <c r="H53" s="2">
        <v>65.7</v>
      </c>
      <c r="I53" s="2">
        <v>63.8</v>
      </c>
      <c r="J53" s="2">
        <v>64.900000000000006</v>
      </c>
      <c r="K53" s="2">
        <v>65.900000000000006</v>
      </c>
      <c r="L53" s="2">
        <v>64.599999999999994</v>
      </c>
      <c r="M53" s="2">
        <v>61.8</v>
      </c>
      <c r="N53" s="2">
        <v>67.099999999999994</v>
      </c>
      <c r="O53" s="2">
        <v>66.8</v>
      </c>
    </row>
    <row r="54" spans="1:15" x14ac:dyDescent="0.25">
      <c r="A54" s="12" t="s">
        <v>56</v>
      </c>
      <c r="B54" s="2">
        <v>313.39999999999998</v>
      </c>
      <c r="C54" s="2">
        <v>308.60000000000002</v>
      </c>
      <c r="D54" s="2">
        <v>311.89999999999998</v>
      </c>
      <c r="E54" s="2">
        <v>305.10000000000002</v>
      </c>
      <c r="F54" s="2">
        <v>306.3</v>
      </c>
      <c r="G54" s="2">
        <v>311.8</v>
      </c>
      <c r="H54" s="2">
        <v>326.60000000000002</v>
      </c>
      <c r="I54" s="2">
        <v>357.4</v>
      </c>
      <c r="J54" s="2">
        <v>369.5</v>
      </c>
      <c r="K54" s="2">
        <v>387.6</v>
      </c>
      <c r="L54" s="2">
        <v>374.1</v>
      </c>
      <c r="M54" s="2">
        <v>349.7</v>
      </c>
      <c r="N54" s="2">
        <v>334.1</v>
      </c>
      <c r="O54" s="2">
        <v>336.1</v>
      </c>
    </row>
    <row r="55" spans="1:15" x14ac:dyDescent="0.25">
      <c r="A55" s="12" t="s">
        <v>57</v>
      </c>
      <c r="B55" s="2">
        <v>0.3</v>
      </c>
      <c r="C55" s="2">
        <v>1</v>
      </c>
      <c r="D55" s="2">
        <v>0.5</v>
      </c>
      <c r="E55" s="2">
        <v>1.1000000000000001</v>
      </c>
      <c r="F55" s="2">
        <v>0.8</v>
      </c>
      <c r="G55" s="2">
        <v>1.1000000000000001</v>
      </c>
      <c r="H55" s="2">
        <v>1</v>
      </c>
      <c r="I55" s="2">
        <v>1</v>
      </c>
      <c r="J55" s="2">
        <v>1</v>
      </c>
      <c r="K55" s="2">
        <v>1</v>
      </c>
      <c r="L55" s="2">
        <v>1</v>
      </c>
      <c r="M55" s="2">
        <v>1</v>
      </c>
      <c r="N55" s="2">
        <v>0.9</v>
      </c>
      <c r="O55" s="2">
        <v>1.7</v>
      </c>
    </row>
    <row r="56" spans="1:15" x14ac:dyDescent="0.25">
      <c r="A56" s="12" t="s">
        <v>58</v>
      </c>
      <c r="B56" s="2">
        <v>1059.0999999999999</v>
      </c>
      <c r="C56" s="2">
        <v>1085.5</v>
      </c>
      <c r="D56" s="2">
        <v>1147</v>
      </c>
      <c r="E56" s="2">
        <v>1094.9000000000001</v>
      </c>
      <c r="F56" s="2">
        <v>1120.2</v>
      </c>
      <c r="G56" s="2">
        <v>1146</v>
      </c>
      <c r="H56" s="2">
        <v>1189.0999999999999</v>
      </c>
      <c r="I56" s="2">
        <v>1232.7</v>
      </c>
      <c r="J56" s="2">
        <v>1268.3</v>
      </c>
      <c r="K56" s="2">
        <v>1281.3</v>
      </c>
      <c r="L56" s="2">
        <v>1226.5999999999999</v>
      </c>
      <c r="M56" s="2">
        <v>1179.3</v>
      </c>
      <c r="N56" s="2">
        <v>1084</v>
      </c>
      <c r="O56" s="2">
        <v>1092.7</v>
      </c>
    </row>
    <row r="57" spans="1:15" x14ac:dyDescent="0.25">
      <c r="A57" s="12" t="s">
        <v>59</v>
      </c>
      <c r="B57" s="2">
        <v>5.0999999999999996</v>
      </c>
      <c r="C57" s="2">
        <v>5</v>
      </c>
      <c r="D57" s="2">
        <v>6.4</v>
      </c>
      <c r="E57" s="2">
        <v>7</v>
      </c>
      <c r="F57" s="2">
        <v>7.3</v>
      </c>
      <c r="G57" s="2">
        <v>6.4</v>
      </c>
      <c r="H57" s="2">
        <v>5.3</v>
      </c>
      <c r="I57" s="2">
        <v>5</v>
      </c>
      <c r="J57" s="2">
        <v>5</v>
      </c>
      <c r="K57" s="2">
        <v>5.5</v>
      </c>
      <c r="L57" s="2">
        <v>5.5</v>
      </c>
      <c r="M57" s="2">
        <v>4.5999999999999996</v>
      </c>
      <c r="N57" s="2">
        <v>12</v>
      </c>
      <c r="O57" s="2">
        <v>12</v>
      </c>
    </row>
    <row r="58" spans="1:15" x14ac:dyDescent="0.25">
      <c r="A58" s="12" t="s">
        <v>60</v>
      </c>
      <c r="B58" s="2">
        <v>120.7</v>
      </c>
      <c r="C58" s="2">
        <v>130.9</v>
      </c>
      <c r="D58" s="2">
        <v>133.30000000000001</v>
      </c>
      <c r="E58" s="2">
        <v>137.19999999999999</v>
      </c>
      <c r="F58" s="2">
        <v>144.69999999999999</v>
      </c>
      <c r="G58" s="2">
        <v>156.30000000000001</v>
      </c>
      <c r="H58" s="2">
        <v>160.80000000000001</v>
      </c>
      <c r="I58" s="2">
        <v>176.1</v>
      </c>
      <c r="J58" s="2">
        <v>194.9</v>
      </c>
      <c r="K58" s="2">
        <v>185.8</v>
      </c>
      <c r="L58" s="2">
        <v>180.7</v>
      </c>
      <c r="M58" s="2">
        <v>173.4</v>
      </c>
      <c r="N58" s="2">
        <v>188.4</v>
      </c>
      <c r="O58" s="2">
        <v>188.1</v>
      </c>
    </row>
    <row r="59" spans="1:15" x14ac:dyDescent="0.25">
      <c r="A59" s="12" t="s">
        <v>61</v>
      </c>
      <c r="B59" s="2">
        <v>271.3</v>
      </c>
      <c r="C59" s="2">
        <v>281.3</v>
      </c>
      <c r="D59" s="2">
        <v>284.5</v>
      </c>
      <c r="E59" s="2">
        <v>278.10000000000002</v>
      </c>
      <c r="F59" s="2">
        <v>277.3</v>
      </c>
      <c r="G59" s="2">
        <v>295.5</v>
      </c>
      <c r="H59" s="2">
        <v>298.60000000000002</v>
      </c>
      <c r="I59" s="2">
        <v>312.8</v>
      </c>
      <c r="J59" s="2">
        <v>323.7</v>
      </c>
      <c r="K59" s="2">
        <v>331.6</v>
      </c>
      <c r="L59" s="2">
        <v>341.9</v>
      </c>
      <c r="M59" s="2">
        <v>272.7</v>
      </c>
      <c r="N59" s="2">
        <v>243.5</v>
      </c>
      <c r="O59" s="2">
        <v>248</v>
      </c>
    </row>
    <row r="60" spans="1:15" x14ac:dyDescent="0.25">
      <c r="A60" s="12" t="s">
        <v>62</v>
      </c>
      <c r="B60" s="2">
        <v>5.5</v>
      </c>
      <c r="C60" s="2">
        <v>5.3</v>
      </c>
      <c r="D60" s="2">
        <v>5.3</v>
      </c>
      <c r="E60" s="2">
        <v>5.2</v>
      </c>
      <c r="F60" s="2">
        <v>5.2</v>
      </c>
      <c r="G60" s="2">
        <v>5.2</v>
      </c>
      <c r="H60" s="2">
        <v>5</v>
      </c>
      <c r="I60" s="2">
        <v>5</v>
      </c>
      <c r="J60" s="2">
        <v>5.4</v>
      </c>
      <c r="K60" s="2">
        <v>4.9000000000000004</v>
      </c>
      <c r="L60" s="2">
        <v>5</v>
      </c>
      <c r="M60" s="2">
        <v>5</v>
      </c>
      <c r="N60" s="2">
        <v>5.0999999999999996</v>
      </c>
      <c r="O60" s="2">
        <v>5.0999999999999996</v>
      </c>
    </row>
    <row r="61" spans="1:15" x14ac:dyDescent="0.25">
      <c r="A61" s="12" t="s">
        <v>63</v>
      </c>
      <c r="B61" s="2">
        <v>223.5</v>
      </c>
      <c r="C61" s="2">
        <v>235.9</v>
      </c>
      <c r="D61" s="2">
        <v>246.6</v>
      </c>
      <c r="E61" s="2">
        <v>260.39999999999998</v>
      </c>
      <c r="F61" s="2">
        <v>272.5</v>
      </c>
      <c r="G61" s="2">
        <v>282.39999999999998</v>
      </c>
      <c r="H61" s="2">
        <v>306.8</v>
      </c>
      <c r="I61" s="2">
        <v>329.8</v>
      </c>
      <c r="J61" s="2">
        <v>351.1</v>
      </c>
      <c r="K61" s="2">
        <v>348.9</v>
      </c>
      <c r="L61" s="2">
        <v>328.4</v>
      </c>
      <c r="M61" s="2">
        <v>319.39999999999998</v>
      </c>
      <c r="N61" s="2">
        <v>187.9</v>
      </c>
      <c r="O61" s="2">
        <v>223</v>
      </c>
    </row>
    <row r="62" spans="1:15" x14ac:dyDescent="0.25">
      <c r="A62" s="12" t="s">
        <v>64</v>
      </c>
      <c r="B62" s="2">
        <v>135.19999999999999</v>
      </c>
      <c r="C62" s="2">
        <v>134.6</v>
      </c>
      <c r="D62" s="2">
        <v>145.19999999999999</v>
      </c>
      <c r="E62" s="2">
        <v>149.30000000000001</v>
      </c>
      <c r="F62" s="2">
        <v>150.5</v>
      </c>
      <c r="G62" s="2">
        <v>150.9</v>
      </c>
      <c r="H62" s="2">
        <v>146.6</v>
      </c>
      <c r="I62" s="2">
        <v>140.5</v>
      </c>
      <c r="J62" s="2">
        <v>125.3</v>
      </c>
      <c r="K62" s="2">
        <v>126</v>
      </c>
      <c r="L62" s="2">
        <v>155.5</v>
      </c>
      <c r="M62" s="2">
        <v>171.2</v>
      </c>
      <c r="N62" s="2">
        <v>163.4</v>
      </c>
      <c r="O62" s="2">
        <v>159.30000000000001</v>
      </c>
    </row>
    <row r="63" spans="1:15" x14ac:dyDescent="0.25">
      <c r="A63" s="12" t="s">
        <v>65</v>
      </c>
      <c r="B63" s="2">
        <v>216.7</v>
      </c>
      <c r="C63" s="2">
        <v>215.1</v>
      </c>
      <c r="D63" s="2">
        <v>223.7</v>
      </c>
      <c r="E63" s="2">
        <v>213.1</v>
      </c>
      <c r="F63" s="2">
        <v>216</v>
      </c>
      <c r="G63" s="2">
        <v>251.9</v>
      </c>
      <c r="H63" s="2">
        <v>248.1</v>
      </c>
      <c r="I63" s="2">
        <v>216.7</v>
      </c>
      <c r="J63" s="2">
        <v>218.3</v>
      </c>
      <c r="K63" s="2">
        <v>217</v>
      </c>
      <c r="L63" s="2">
        <v>201.3</v>
      </c>
      <c r="M63" s="2">
        <v>164.9</v>
      </c>
      <c r="N63" s="2">
        <v>0</v>
      </c>
      <c r="O63" s="2">
        <v>0</v>
      </c>
    </row>
    <row r="64" spans="1:15" x14ac:dyDescent="0.25">
      <c r="A64" s="12" t="s">
        <v>66</v>
      </c>
      <c r="B64" s="2">
        <v>147.19999999999999</v>
      </c>
      <c r="C64" s="2">
        <v>143</v>
      </c>
      <c r="D64" s="2">
        <v>147</v>
      </c>
      <c r="E64" s="2">
        <v>147.19999999999999</v>
      </c>
      <c r="F64" s="2">
        <v>144.30000000000001</v>
      </c>
      <c r="G64" s="2">
        <v>145.19999999999999</v>
      </c>
      <c r="H64" s="2">
        <v>140.9</v>
      </c>
      <c r="I64" s="2">
        <v>139.19999999999999</v>
      </c>
      <c r="J64" s="2">
        <v>137.9</v>
      </c>
      <c r="K64" s="2">
        <v>137.9</v>
      </c>
      <c r="L64" s="2">
        <v>136.19999999999999</v>
      </c>
      <c r="M64" s="2">
        <v>136.1</v>
      </c>
      <c r="N64" s="2">
        <v>144.9</v>
      </c>
      <c r="O64" s="2">
        <v>144.9</v>
      </c>
    </row>
    <row r="65" spans="1:15" x14ac:dyDescent="0.25">
      <c r="A65" s="12" t="s">
        <v>67</v>
      </c>
      <c r="B65" s="2">
        <v>173</v>
      </c>
      <c r="C65" s="2">
        <v>175.2</v>
      </c>
      <c r="D65" s="2">
        <v>176.3</v>
      </c>
      <c r="E65" s="2">
        <v>175.6</v>
      </c>
      <c r="F65" s="2">
        <v>179.9</v>
      </c>
      <c r="G65" s="2">
        <v>174.4</v>
      </c>
      <c r="H65" s="2">
        <v>168.3</v>
      </c>
      <c r="I65" s="2">
        <v>164.5</v>
      </c>
      <c r="J65" s="2">
        <v>164.3</v>
      </c>
      <c r="K65" s="2">
        <v>154.6</v>
      </c>
      <c r="L65" s="2">
        <v>151.30000000000001</v>
      </c>
      <c r="M65" s="2">
        <v>152.80000000000001</v>
      </c>
      <c r="N65" s="2">
        <v>157</v>
      </c>
      <c r="O65" s="2">
        <v>154</v>
      </c>
    </row>
    <row r="66" spans="1:15" x14ac:dyDescent="0.25">
      <c r="A66" s="12" t="s">
        <v>68</v>
      </c>
      <c r="B66" s="2">
        <v>2.5</v>
      </c>
      <c r="C66" s="2">
        <v>2.2000000000000002</v>
      </c>
      <c r="D66" s="2">
        <v>3</v>
      </c>
      <c r="E66" s="2">
        <v>2.2999999999999998</v>
      </c>
      <c r="F66" s="2">
        <v>1.8</v>
      </c>
      <c r="G66" s="2">
        <v>1.6</v>
      </c>
      <c r="H66" s="2">
        <v>2</v>
      </c>
      <c r="I66" s="2">
        <v>2</v>
      </c>
      <c r="J66" s="2">
        <v>2</v>
      </c>
      <c r="K66" s="2">
        <v>2</v>
      </c>
      <c r="L66" s="2">
        <v>2</v>
      </c>
      <c r="M66" s="2">
        <v>1.9</v>
      </c>
      <c r="N66" s="2">
        <v>2</v>
      </c>
      <c r="O66" s="2">
        <v>2</v>
      </c>
    </row>
    <row r="67" spans="1:15" x14ac:dyDescent="0.25">
      <c r="A67" s="12" t="s">
        <v>69</v>
      </c>
      <c r="B67" s="2">
        <v>2.4</v>
      </c>
      <c r="C67" s="2">
        <v>2.2000000000000002</v>
      </c>
      <c r="D67" s="2">
        <v>2.7</v>
      </c>
      <c r="E67" s="2">
        <v>2.5</v>
      </c>
      <c r="F67" s="2">
        <v>1.6</v>
      </c>
      <c r="G67" s="2">
        <v>1.6</v>
      </c>
      <c r="H67" s="2">
        <v>2</v>
      </c>
      <c r="I67" s="2">
        <v>2</v>
      </c>
      <c r="J67" s="2">
        <v>2</v>
      </c>
      <c r="K67" s="2">
        <v>2</v>
      </c>
      <c r="L67" s="2">
        <v>2</v>
      </c>
      <c r="M67" s="2">
        <v>1.8</v>
      </c>
      <c r="N67" s="2">
        <v>2</v>
      </c>
      <c r="O67" s="2">
        <v>2</v>
      </c>
    </row>
    <row r="68" spans="1:15" x14ac:dyDescent="0.25">
      <c r="A68" s="12" t="s">
        <v>70</v>
      </c>
      <c r="B68" s="2">
        <v>240.1</v>
      </c>
      <c r="C68" s="2">
        <v>256.10000000000002</v>
      </c>
      <c r="D68" s="2">
        <v>267.8</v>
      </c>
      <c r="E68" s="2">
        <v>263.5</v>
      </c>
      <c r="F68" s="2">
        <v>245.1</v>
      </c>
      <c r="G68" s="2">
        <v>240.6</v>
      </c>
      <c r="H68" s="2">
        <v>238.4</v>
      </c>
      <c r="I68" s="2">
        <v>238.3</v>
      </c>
      <c r="J68" s="2">
        <v>237.8</v>
      </c>
      <c r="K68" s="2">
        <v>233.5</v>
      </c>
      <c r="L68" s="2">
        <v>230.9</v>
      </c>
      <c r="M68" s="2">
        <v>215.3</v>
      </c>
      <c r="N68" s="2">
        <v>249.5</v>
      </c>
      <c r="O68" s="2">
        <v>248.4</v>
      </c>
    </row>
    <row r="69" spans="1:15" x14ac:dyDescent="0.25">
      <c r="A69" s="12" t="s">
        <v>71</v>
      </c>
      <c r="B69" s="2">
        <v>46.8</v>
      </c>
      <c r="C69" s="2">
        <v>52</v>
      </c>
      <c r="D69" s="2">
        <v>55.2</v>
      </c>
      <c r="E69" s="2">
        <v>56.7</v>
      </c>
      <c r="F69" s="2">
        <v>55.3</v>
      </c>
      <c r="G69" s="2">
        <v>54.8</v>
      </c>
      <c r="H69" s="2">
        <v>56.1</v>
      </c>
      <c r="I69" s="2">
        <v>63.4</v>
      </c>
      <c r="J69" s="2">
        <v>66.099999999999994</v>
      </c>
      <c r="K69" s="2">
        <v>72.400000000000006</v>
      </c>
      <c r="L69" s="2">
        <v>74.7</v>
      </c>
      <c r="M69" s="2">
        <v>78.099999999999994</v>
      </c>
      <c r="N69" s="2">
        <v>83.1</v>
      </c>
      <c r="O69" s="2">
        <v>83.6</v>
      </c>
    </row>
    <row r="70" spans="1:15" x14ac:dyDescent="0.25">
      <c r="A70" s="12" t="s">
        <v>72</v>
      </c>
      <c r="B70" s="2">
        <v>133.9</v>
      </c>
      <c r="C70" s="2">
        <v>145</v>
      </c>
      <c r="D70" s="2">
        <v>157.30000000000001</v>
      </c>
      <c r="E70" s="2">
        <v>133.30000000000001</v>
      </c>
      <c r="F70" s="2">
        <v>131</v>
      </c>
      <c r="G70" s="2">
        <v>131.69999999999999</v>
      </c>
      <c r="H70" s="2">
        <v>133.30000000000001</v>
      </c>
      <c r="I70" s="2">
        <v>131.19999999999999</v>
      </c>
      <c r="J70" s="2">
        <v>125.5</v>
      </c>
      <c r="K70" s="2">
        <v>130.30000000000001</v>
      </c>
      <c r="L70" s="2">
        <v>112</v>
      </c>
      <c r="M70" s="2">
        <v>91.5</v>
      </c>
      <c r="N70" s="2">
        <v>0</v>
      </c>
      <c r="O70" s="2">
        <v>0</v>
      </c>
    </row>
    <row r="71" spans="1:15" x14ac:dyDescent="0.25">
      <c r="A71" s="12" t="s">
        <v>73</v>
      </c>
      <c r="B71" s="2">
        <v>0</v>
      </c>
      <c r="C71" s="2">
        <v>0</v>
      </c>
      <c r="D71" s="2">
        <v>0</v>
      </c>
      <c r="E71" s="2">
        <v>0</v>
      </c>
      <c r="F71" s="2">
        <v>0</v>
      </c>
      <c r="G71" s="2">
        <v>0</v>
      </c>
      <c r="H71" s="2">
        <v>0</v>
      </c>
      <c r="I71" s="2">
        <v>0</v>
      </c>
      <c r="J71" s="2">
        <v>0</v>
      </c>
      <c r="K71" s="2">
        <v>0</v>
      </c>
      <c r="L71" s="2">
        <v>0</v>
      </c>
      <c r="M71" s="2">
        <v>0</v>
      </c>
      <c r="N71" s="2">
        <v>16.2</v>
      </c>
      <c r="O71" s="2">
        <v>16.2</v>
      </c>
    </row>
    <row r="72" spans="1:15" x14ac:dyDescent="0.25">
      <c r="A72" s="12" t="s">
        <v>74</v>
      </c>
      <c r="B72" s="2">
        <v>974.4</v>
      </c>
      <c r="C72" s="2">
        <v>954.6</v>
      </c>
      <c r="D72" s="2">
        <v>930.9</v>
      </c>
      <c r="E72" s="2">
        <v>1006.4</v>
      </c>
      <c r="F72" s="2">
        <v>1052.4000000000001</v>
      </c>
      <c r="G72" s="2">
        <v>1047.2</v>
      </c>
      <c r="H72" s="2">
        <v>1065.5</v>
      </c>
      <c r="I72" s="2">
        <v>1037.3</v>
      </c>
      <c r="J72" s="2">
        <v>1061.0999999999999</v>
      </c>
      <c r="K72" s="2">
        <v>1061.9000000000001</v>
      </c>
      <c r="L72" s="2">
        <v>1121.9000000000001</v>
      </c>
      <c r="M72" s="2">
        <v>1111.9000000000001</v>
      </c>
      <c r="N72" s="2">
        <v>1174.0999999999999</v>
      </c>
      <c r="O72" s="2">
        <v>1163.5</v>
      </c>
    </row>
    <row r="73" spans="1:15" x14ac:dyDescent="0.25">
      <c r="A73" s="12" t="s">
        <v>75</v>
      </c>
      <c r="B73" s="2">
        <v>10.5</v>
      </c>
      <c r="C73" s="2">
        <v>10.4</v>
      </c>
      <c r="D73" s="2">
        <v>10.9</v>
      </c>
      <c r="E73" s="2">
        <v>10.3</v>
      </c>
      <c r="F73" s="2">
        <v>11</v>
      </c>
      <c r="G73" s="2">
        <v>10.9</v>
      </c>
      <c r="H73" s="2">
        <v>12.1</v>
      </c>
      <c r="I73" s="2">
        <v>12.1</v>
      </c>
      <c r="J73" s="2">
        <v>12.4</v>
      </c>
      <c r="K73" s="2">
        <v>12.3</v>
      </c>
      <c r="L73" s="2">
        <v>12.3</v>
      </c>
      <c r="M73" s="2">
        <v>10.8</v>
      </c>
      <c r="N73" s="2">
        <v>11.2</v>
      </c>
      <c r="O73" s="2">
        <v>11.2</v>
      </c>
    </row>
    <row r="74" spans="1:15" x14ac:dyDescent="0.25">
      <c r="A74" s="12" t="s">
        <v>76</v>
      </c>
      <c r="B74" s="2">
        <v>15.8</v>
      </c>
      <c r="C74" s="2">
        <v>14.7</v>
      </c>
      <c r="D74" s="2">
        <v>15.7</v>
      </c>
      <c r="E74" s="2">
        <v>16.7</v>
      </c>
      <c r="F74" s="2">
        <v>17</v>
      </c>
      <c r="G74" s="2">
        <v>16.2</v>
      </c>
      <c r="H74" s="2">
        <v>15.7</v>
      </c>
      <c r="I74" s="2">
        <v>15.9</v>
      </c>
      <c r="J74" s="2">
        <v>16.100000000000001</v>
      </c>
      <c r="K74" s="2">
        <v>16</v>
      </c>
      <c r="L74" s="2">
        <v>17.399999999999999</v>
      </c>
      <c r="M74" s="2">
        <v>15</v>
      </c>
      <c r="N74" s="2">
        <v>17</v>
      </c>
      <c r="O74" s="2">
        <v>17</v>
      </c>
    </row>
    <row r="75" spans="1:15" x14ac:dyDescent="0.25">
      <c r="A75" s="12" t="s">
        <v>77</v>
      </c>
      <c r="B75" s="2">
        <v>584.6</v>
      </c>
      <c r="C75" s="2">
        <v>586.5</v>
      </c>
      <c r="D75" s="2">
        <v>565.5</v>
      </c>
      <c r="E75" s="2">
        <v>563.4</v>
      </c>
      <c r="F75" s="2">
        <v>562.29999999999995</v>
      </c>
      <c r="G75" s="2">
        <v>585.5</v>
      </c>
      <c r="H75" s="2">
        <v>581.9</v>
      </c>
      <c r="I75" s="2">
        <v>581.29999999999995</v>
      </c>
      <c r="J75" s="2">
        <v>587.5</v>
      </c>
      <c r="K75" s="2">
        <v>569.70000000000005</v>
      </c>
      <c r="L75" s="2">
        <v>560.4</v>
      </c>
      <c r="M75" s="2">
        <v>507</v>
      </c>
      <c r="N75" s="2">
        <v>0</v>
      </c>
      <c r="O75" s="2">
        <v>0.1</v>
      </c>
    </row>
    <row r="76" spans="1:15" x14ac:dyDescent="0.25">
      <c r="A76" s="12" t="s">
        <v>78</v>
      </c>
      <c r="B76" s="2">
        <v>425.1</v>
      </c>
      <c r="C76" s="2">
        <v>414.4</v>
      </c>
      <c r="D76" s="2">
        <v>431.4</v>
      </c>
      <c r="E76" s="2">
        <v>422.1</v>
      </c>
      <c r="F76" s="2">
        <v>419.9</v>
      </c>
      <c r="G76" s="2">
        <v>415.3</v>
      </c>
      <c r="H76" s="2">
        <v>415.1</v>
      </c>
      <c r="I76" s="2">
        <v>420.6</v>
      </c>
      <c r="J76" s="2">
        <v>440.1</v>
      </c>
      <c r="K76" s="2">
        <v>458.1</v>
      </c>
      <c r="L76" s="2">
        <v>458</v>
      </c>
      <c r="M76" s="2">
        <v>433.8</v>
      </c>
      <c r="N76" s="2">
        <v>0</v>
      </c>
      <c r="O76" s="2">
        <v>0</v>
      </c>
    </row>
    <row r="77" spans="1:15" x14ac:dyDescent="0.25">
      <c r="A77" s="12" t="s">
        <v>79</v>
      </c>
      <c r="B77" s="2">
        <v>164.7</v>
      </c>
      <c r="C77" s="2">
        <v>163</v>
      </c>
      <c r="D77" s="2">
        <v>164.6</v>
      </c>
      <c r="E77" s="2">
        <v>180.4</v>
      </c>
      <c r="F77" s="2">
        <v>185.4</v>
      </c>
      <c r="G77" s="2">
        <v>191.7</v>
      </c>
      <c r="H77" s="2">
        <v>192.7</v>
      </c>
      <c r="I77" s="2">
        <v>198.9</v>
      </c>
      <c r="J77" s="2">
        <v>207.7</v>
      </c>
      <c r="K77" s="2">
        <v>210.3</v>
      </c>
      <c r="L77" s="2">
        <v>209.5</v>
      </c>
      <c r="M77" s="2">
        <v>213.1</v>
      </c>
      <c r="N77" s="2">
        <v>229.2</v>
      </c>
      <c r="O77" s="2">
        <v>231.4</v>
      </c>
    </row>
    <row r="78" spans="1:15" x14ac:dyDescent="0.25">
      <c r="A78" s="12" t="s">
        <v>80</v>
      </c>
      <c r="B78" s="2">
        <v>0</v>
      </c>
      <c r="C78" s="2">
        <v>0</v>
      </c>
      <c r="D78" s="2">
        <v>0</v>
      </c>
      <c r="E78" s="2">
        <v>0</v>
      </c>
      <c r="F78" s="2">
        <v>0</v>
      </c>
      <c r="G78" s="2">
        <v>0</v>
      </c>
      <c r="H78" s="2">
        <v>0</v>
      </c>
      <c r="I78" s="2">
        <v>0</v>
      </c>
      <c r="J78" s="2">
        <v>0</v>
      </c>
      <c r="K78" s="2">
        <v>0</v>
      </c>
      <c r="L78" s="2">
        <v>0</v>
      </c>
      <c r="M78" s="2">
        <v>0</v>
      </c>
      <c r="N78" s="2">
        <v>277.5</v>
      </c>
      <c r="O78" s="2">
        <v>281.5</v>
      </c>
    </row>
    <row r="79" spans="1:15" x14ac:dyDescent="0.25">
      <c r="A79" s="12" t="s">
        <v>81</v>
      </c>
      <c r="B79" s="2">
        <v>6.4</v>
      </c>
      <c r="C79" s="2">
        <v>7.4</v>
      </c>
      <c r="D79" s="2">
        <v>7.7</v>
      </c>
      <c r="E79" s="2">
        <v>8.1999999999999993</v>
      </c>
      <c r="F79" s="2">
        <v>7.7</v>
      </c>
      <c r="G79" s="2">
        <v>7.6</v>
      </c>
      <c r="H79" s="2">
        <v>8.3000000000000007</v>
      </c>
      <c r="I79" s="2">
        <v>8.8000000000000007</v>
      </c>
      <c r="J79" s="2">
        <v>11.1</v>
      </c>
      <c r="K79" s="2">
        <v>10.6</v>
      </c>
      <c r="L79" s="2">
        <v>10.3</v>
      </c>
      <c r="M79" s="2">
        <v>9.1999999999999993</v>
      </c>
      <c r="N79" s="2">
        <v>11.3</v>
      </c>
      <c r="O79" s="2">
        <v>11.3</v>
      </c>
    </row>
    <row r="80" spans="1:15" x14ac:dyDescent="0.25">
      <c r="A80" s="12" t="s">
        <v>82</v>
      </c>
      <c r="B80" s="2">
        <v>0</v>
      </c>
      <c r="C80" s="2">
        <v>0</v>
      </c>
      <c r="D80" s="2">
        <v>0</v>
      </c>
      <c r="E80" s="2">
        <v>0</v>
      </c>
      <c r="F80" s="2">
        <v>0</v>
      </c>
      <c r="G80" s="2">
        <v>0</v>
      </c>
      <c r="H80" s="2">
        <v>0</v>
      </c>
      <c r="I80" s="2">
        <v>0</v>
      </c>
      <c r="J80" s="2">
        <v>0</v>
      </c>
      <c r="K80" s="2">
        <v>0</v>
      </c>
      <c r="L80" s="2">
        <v>0</v>
      </c>
      <c r="M80" s="2">
        <v>0</v>
      </c>
      <c r="N80" s="2">
        <v>1075.2</v>
      </c>
      <c r="O80" s="2">
        <v>1050.8</v>
      </c>
    </row>
    <row r="81" spans="1:15" x14ac:dyDescent="0.25">
      <c r="A81" s="12" t="s">
        <v>83</v>
      </c>
      <c r="B81" s="2">
        <v>27.9</v>
      </c>
      <c r="C81" s="2">
        <v>27.3</v>
      </c>
      <c r="D81" s="2">
        <v>23</v>
      </c>
      <c r="E81" s="2">
        <v>21.1</v>
      </c>
      <c r="F81" s="2">
        <v>17.2</v>
      </c>
      <c r="G81" s="2">
        <v>17.100000000000001</v>
      </c>
      <c r="H81" s="2">
        <v>19.3</v>
      </c>
      <c r="I81" s="2">
        <v>19.8</v>
      </c>
      <c r="J81" s="2">
        <v>19</v>
      </c>
      <c r="K81" s="2">
        <v>15.8</v>
      </c>
      <c r="L81" s="2">
        <v>16.7</v>
      </c>
      <c r="M81" s="2">
        <v>14</v>
      </c>
      <c r="N81" s="2">
        <v>28.5</v>
      </c>
      <c r="O81" s="2">
        <v>28.5</v>
      </c>
    </row>
    <row r="82" spans="1:15" x14ac:dyDescent="0.25">
      <c r="A82" s="12" t="s">
        <v>84</v>
      </c>
      <c r="B82" s="2">
        <v>988.3</v>
      </c>
      <c r="C82" s="2">
        <v>990.4</v>
      </c>
      <c r="D82" s="2">
        <v>988.7</v>
      </c>
      <c r="E82" s="2">
        <v>930.9</v>
      </c>
      <c r="F82" s="2">
        <v>935</v>
      </c>
      <c r="G82" s="2">
        <v>981.9</v>
      </c>
      <c r="H82" s="2">
        <v>1006.3</v>
      </c>
      <c r="I82" s="2">
        <v>1022.6</v>
      </c>
      <c r="J82" s="2">
        <v>1122.9000000000001</v>
      </c>
      <c r="K82" s="2">
        <v>1129.7</v>
      </c>
      <c r="L82" s="2">
        <v>1179.7</v>
      </c>
      <c r="M82" s="2">
        <v>1141.3</v>
      </c>
      <c r="N82" s="2">
        <v>1276.3</v>
      </c>
      <c r="O82" s="2">
        <v>1308.4000000000001</v>
      </c>
    </row>
    <row r="83" spans="1:15" x14ac:dyDescent="0.25">
      <c r="A83" s="12" t="s">
        <v>85</v>
      </c>
      <c r="B83" s="2">
        <v>165.7</v>
      </c>
      <c r="C83" s="2">
        <v>165.9</v>
      </c>
      <c r="D83" s="2">
        <v>168.7</v>
      </c>
      <c r="E83" s="2">
        <v>164.7</v>
      </c>
      <c r="F83" s="2">
        <v>154.5</v>
      </c>
      <c r="G83" s="2">
        <v>155.4</v>
      </c>
      <c r="H83" s="2">
        <v>147.19999999999999</v>
      </c>
      <c r="I83" s="2">
        <v>139.9</v>
      </c>
      <c r="J83" s="2">
        <v>135.5</v>
      </c>
      <c r="K83" s="2">
        <v>138.69999999999999</v>
      </c>
      <c r="L83" s="2">
        <v>133.80000000000001</v>
      </c>
      <c r="M83" s="2">
        <v>136.4</v>
      </c>
      <c r="N83" s="2">
        <v>155.1</v>
      </c>
      <c r="O83" s="2">
        <v>167.2</v>
      </c>
    </row>
    <row r="84" spans="1:15" x14ac:dyDescent="0.25">
      <c r="A84" s="12" t="s">
        <v>86</v>
      </c>
      <c r="B84" s="2">
        <v>3.2</v>
      </c>
      <c r="C84" s="2">
        <v>3.5</v>
      </c>
      <c r="D84" s="2">
        <v>3.1</v>
      </c>
      <c r="E84" s="2">
        <v>3.1</v>
      </c>
      <c r="F84" s="2">
        <v>3.1</v>
      </c>
      <c r="G84" s="2">
        <v>3.6</v>
      </c>
      <c r="H84" s="2">
        <v>3.8</v>
      </c>
      <c r="I84" s="2">
        <v>4.0999999999999996</v>
      </c>
      <c r="J84" s="2">
        <v>4.3</v>
      </c>
      <c r="K84" s="2">
        <v>4.0999999999999996</v>
      </c>
      <c r="L84" s="2">
        <v>4.2</v>
      </c>
      <c r="M84" s="2">
        <v>4.0999999999999996</v>
      </c>
      <c r="N84" s="2">
        <v>4</v>
      </c>
      <c r="O84" s="2">
        <v>4</v>
      </c>
    </row>
    <row r="85" spans="1:15" x14ac:dyDescent="0.25">
      <c r="A85" s="12" t="s">
        <v>87</v>
      </c>
      <c r="B85" s="2">
        <v>222.5</v>
      </c>
      <c r="C85" s="2">
        <v>229.7</v>
      </c>
      <c r="D85" s="2">
        <v>257.39999999999998</v>
      </c>
      <c r="E85" s="2">
        <v>258.2</v>
      </c>
      <c r="F85" s="2">
        <v>258.60000000000002</v>
      </c>
      <c r="G85" s="2">
        <v>260.8</v>
      </c>
      <c r="H85" s="2">
        <v>273.5</v>
      </c>
      <c r="I85" s="2">
        <v>270.60000000000002</v>
      </c>
      <c r="J85" s="2">
        <v>281.5</v>
      </c>
      <c r="K85" s="2">
        <v>318</v>
      </c>
      <c r="L85" s="2">
        <v>325.10000000000002</v>
      </c>
      <c r="M85" s="2">
        <v>300</v>
      </c>
      <c r="N85" s="2">
        <v>325.8</v>
      </c>
      <c r="O85" s="2">
        <v>329</v>
      </c>
    </row>
    <row r="86" spans="1:15" x14ac:dyDescent="0.25">
      <c r="A86" s="12" t="s">
        <v>88</v>
      </c>
      <c r="B86" s="2">
        <v>23.2</v>
      </c>
      <c r="C86" s="2">
        <v>24.4</v>
      </c>
      <c r="D86" s="2">
        <v>24.2</v>
      </c>
      <c r="E86" s="2">
        <v>24</v>
      </c>
      <c r="F86" s="2">
        <v>33.6</v>
      </c>
      <c r="G86" s="2">
        <v>36.5</v>
      </c>
      <c r="H86" s="2">
        <v>37.6</v>
      </c>
      <c r="I86" s="2">
        <v>36.1</v>
      </c>
      <c r="J86" s="2">
        <v>37.9</v>
      </c>
      <c r="K86" s="2">
        <v>38.700000000000003</v>
      </c>
      <c r="L86" s="2">
        <v>37.1</v>
      </c>
      <c r="M86" s="2">
        <v>32.299999999999997</v>
      </c>
      <c r="N86" s="2">
        <v>43.2</v>
      </c>
      <c r="O86" s="2">
        <v>42.2</v>
      </c>
    </row>
    <row r="87" spans="1:15" x14ac:dyDescent="0.25">
      <c r="A87" s="12" t="s">
        <v>89</v>
      </c>
      <c r="B87" s="2">
        <v>0</v>
      </c>
      <c r="C87" s="2">
        <v>0</v>
      </c>
      <c r="D87" s="2">
        <v>0</v>
      </c>
      <c r="E87" s="2">
        <v>0</v>
      </c>
      <c r="F87" s="2">
        <v>1.7</v>
      </c>
      <c r="G87" s="2">
        <v>4.8</v>
      </c>
      <c r="H87" s="2">
        <v>6</v>
      </c>
      <c r="I87" s="2">
        <v>6</v>
      </c>
      <c r="J87" s="2">
        <v>6</v>
      </c>
      <c r="K87" s="2">
        <v>6</v>
      </c>
      <c r="L87" s="2">
        <v>6.1</v>
      </c>
      <c r="M87" s="2">
        <v>5.4</v>
      </c>
      <c r="N87" s="2">
        <v>6</v>
      </c>
      <c r="O87" s="2">
        <v>6</v>
      </c>
    </row>
    <row r="88" spans="1:15" x14ac:dyDescent="0.25">
      <c r="A88" s="12" t="s">
        <v>90</v>
      </c>
      <c r="B88" s="2">
        <v>9.6</v>
      </c>
      <c r="C88" s="2">
        <v>12.2</v>
      </c>
      <c r="D88" s="2">
        <v>15</v>
      </c>
      <c r="E88" s="2">
        <v>17.5</v>
      </c>
      <c r="F88" s="2">
        <v>16.100000000000001</v>
      </c>
      <c r="G88" s="2">
        <v>16.100000000000001</v>
      </c>
      <c r="H88" s="2">
        <v>15</v>
      </c>
      <c r="I88" s="2">
        <v>17.899999999999999</v>
      </c>
      <c r="J88" s="2">
        <v>20</v>
      </c>
      <c r="K88" s="2">
        <v>21.9</v>
      </c>
      <c r="L88" s="2">
        <v>18.2</v>
      </c>
      <c r="M88" s="2">
        <v>17.8</v>
      </c>
      <c r="N88" s="2">
        <v>19.8</v>
      </c>
      <c r="O88" s="2">
        <v>19.8</v>
      </c>
    </row>
    <row r="89" spans="1:15" x14ac:dyDescent="0.25">
      <c r="A89" s="12" t="s">
        <v>91</v>
      </c>
      <c r="B89" s="2">
        <v>12.2</v>
      </c>
      <c r="C89" s="2">
        <v>13.5</v>
      </c>
      <c r="D89" s="2">
        <v>13.8</v>
      </c>
      <c r="E89" s="2">
        <v>13.2</v>
      </c>
      <c r="F89" s="2">
        <v>12.8</v>
      </c>
      <c r="G89" s="2">
        <v>13.2</v>
      </c>
      <c r="H89" s="2">
        <v>12.7</v>
      </c>
      <c r="I89" s="2">
        <v>13</v>
      </c>
      <c r="J89" s="2">
        <v>13.9</v>
      </c>
      <c r="K89" s="2">
        <v>14</v>
      </c>
      <c r="L89" s="2">
        <v>12.1</v>
      </c>
      <c r="M89" s="2">
        <v>9.6999999999999993</v>
      </c>
      <c r="N89" s="2">
        <v>0</v>
      </c>
      <c r="O89" s="2">
        <v>0</v>
      </c>
    </row>
    <row r="90" spans="1:15" x14ac:dyDescent="0.25">
      <c r="A90" s="12" t="s">
        <v>92</v>
      </c>
      <c r="B90" s="10">
        <v>131.80000000000001</v>
      </c>
      <c r="C90" s="10">
        <v>135.69999999999999</v>
      </c>
      <c r="D90" s="10">
        <v>144.1</v>
      </c>
      <c r="E90" s="10">
        <v>147.30000000000001</v>
      </c>
      <c r="F90" s="10">
        <v>148.30000000000001</v>
      </c>
      <c r="G90" s="10">
        <v>150.19999999999999</v>
      </c>
      <c r="H90" s="10">
        <v>154.80000000000001</v>
      </c>
      <c r="I90" s="10">
        <v>163.9</v>
      </c>
      <c r="J90" s="10">
        <v>170.5</v>
      </c>
      <c r="K90" s="10">
        <v>171</v>
      </c>
      <c r="L90" s="10">
        <v>157.69999999999999</v>
      </c>
      <c r="M90" s="10">
        <v>72.7</v>
      </c>
      <c r="N90" s="10">
        <v>0</v>
      </c>
      <c r="O90" s="10">
        <v>0</v>
      </c>
    </row>
    <row r="91" spans="1:15" x14ac:dyDescent="0.25">
      <c r="A91" s="13" t="s">
        <v>93</v>
      </c>
      <c r="B91" s="3">
        <v>7294.2</v>
      </c>
      <c r="C91" s="3">
        <v>7376.5</v>
      </c>
      <c r="D91" s="3">
        <v>7511.5</v>
      </c>
      <c r="E91" s="3">
        <v>7433.1</v>
      </c>
      <c r="F91" s="3">
        <v>7493.9</v>
      </c>
      <c r="G91" s="3">
        <v>7688.1</v>
      </c>
      <c r="H91" s="3">
        <v>7837</v>
      </c>
      <c r="I91" s="3">
        <v>7947.1</v>
      </c>
      <c r="J91" s="3">
        <v>8208.5</v>
      </c>
      <c r="K91" s="3">
        <v>8318.6</v>
      </c>
      <c r="L91" s="3">
        <v>8251.4</v>
      </c>
      <c r="M91" s="3">
        <v>7760.6</v>
      </c>
      <c r="N91" s="3">
        <v>7990.2</v>
      </c>
      <c r="O91" s="3">
        <v>8053.7</v>
      </c>
    </row>
    <row r="92" spans="1:15" x14ac:dyDescent="0.25">
      <c r="A92" s="11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</row>
    <row r="93" spans="1:15" x14ac:dyDescent="0.25">
      <c r="A93" s="11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 spans="1:15" x14ac:dyDescent="0.25">
      <c r="A94" s="14" t="s">
        <v>20</v>
      </c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spans="1:15" x14ac:dyDescent="0.25">
      <c r="A95" s="12" t="s">
        <v>94</v>
      </c>
      <c r="B95" s="2">
        <v>283.39999999999998</v>
      </c>
      <c r="C95" s="2">
        <v>290.2</v>
      </c>
      <c r="D95" s="2">
        <v>276.3</v>
      </c>
      <c r="E95" s="2">
        <v>282.10000000000002</v>
      </c>
      <c r="F95" s="2">
        <v>254.3</v>
      </c>
      <c r="G95" s="2">
        <v>253.9</v>
      </c>
      <c r="H95" s="2">
        <v>249.6</v>
      </c>
      <c r="I95" s="2">
        <v>273.2</v>
      </c>
      <c r="J95" s="2">
        <v>283.39999999999998</v>
      </c>
      <c r="K95" s="2">
        <v>280.8</v>
      </c>
      <c r="L95" s="2">
        <v>260.89999999999998</v>
      </c>
      <c r="M95" s="2">
        <v>235.8</v>
      </c>
      <c r="N95" s="2">
        <v>1078.5999999999999</v>
      </c>
      <c r="O95" s="2">
        <v>1108.2</v>
      </c>
    </row>
    <row r="96" spans="1:15" x14ac:dyDescent="0.25">
      <c r="A96" s="12" t="s">
        <v>95</v>
      </c>
      <c r="B96" s="2">
        <v>42.6</v>
      </c>
      <c r="C96" s="2">
        <v>44</v>
      </c>
      <c r="D96" s="2">
        <v>48.3</v>
      </c>
      <c r="E96" s="2">
        <v>46.8</v>
      </c>
      <c r="F96" s="2">
        <v>41.7</v>
      </c>
      <c r="G96" s="2">
        <v>40.6</v>
      </c>
      <c r="H96" s="2">
        <v>38.200000000000003</v>
      </c>
      <c r="I96" s="2">
        <v>39.9</v>
      </c>
      <c r="J96" s="2">
        <v>41</v>
      </c>
      <c r="K96" s="2">
        <v>41.3</v>
      </c>
      <c r="L96" s="2">
        <v>31.2</v>
      </c>
      <c r="M96" s="2">
        <v>28.3</v>
      </c>
      <c r="N96" s="2">
        <v>34.700000000000003</v>
      </c>
      <c r="O96" s="2">
        <v>39.6</v>
      </c>
    </row>
    <row r="97" spans="1:15" x14ac:dyDescent="0.25">
      <c r="A97" s="12" t="s">
        <v>96</v>
      </c>
      <c r="B97" s="2">
        <v>140.9</v>
      </c>
      <c r="C97" s="2">
        <v>145</v>
      </c>
      <c r="D97" s="2">
        <v>154</v>
      </c>
      <c r="E97" s="2">
        <v>158.30000000000001</v>
      </c>
      <c r="F97" s="2">
        <v>154.69999999999999</v>
      </c>
      <c r="G97" s="2">
        <v>155</v>
      </c>
      <c r="H97" s="2">
        <v>151.30000000000001</v>
      </c>
      <c r="I97" s="2">
        <v>152.1</v>
      </c>
      <c r="J97" s="2">
        <v>153.80000000000001</v>
      </c>
      <c r="K97" s="2">
        <v>149.6</v>
      </c>
      <c r="L97" s="2">
        <v>150</v>
      </c>
      <c r="M97" s="2">
        <v>145.1</v>
      </c>
      <c r="N97" s="2">
        <v>164.1</v>
      </c>
      <c r="O97" s="2">
        <v>163.4</v>
      </c>
    </row>
    <row r="98" spans="1:15" x14ac:dyDescent="0.25">
      <c r="A98" s="12" t="s">
        <v>97</v>
      </c>
      <c r="B98" s="2">
        <v>35.799999999999997</v>
      </c>
      <c r="C98" s="2">
        <v>42.1</v>
      </c>
      <c r="D98" s="2">
        <v>44</v>
      </c>
      <c r="E98" s="2">
        <v>40.299999999999997</v>
      </c>
      <c r="F98" s="2">
        <v>40.299999999999997</v>
      </c>
      <c r="G98" s="2">
        <v>39.700000000000003</v>
      </c>
      <c r="H98" s="2">
        <v>39.799999999999997</v>
      </c>
      <c r="I98" s="2">
        <v>40.200000000000003</v>
      </c>
      <c r="J98" s="2">
        <v>41</v>
      </c>
      <c r="K98" s="2">
        <v>40.4</v>
      </c>
      <c r="L98" s="2">
        <v>37.5</v>
      </c>
      <c r="M98" s="2">
        <v>32.9</v>
      </c>
      <c r="N98" s="2">
        <v>35.700000000000003</v>
      </c>
      <c r="O98" s="2">
        <v>32.5</v>
      </c>
    </row>
    <row r="99" spans="1:15" x14ac:dyDescent="0.25">
      <c r="A99" s="12" t="s">
        <v>98</v>
      </c>
      <c r="B99" s="2">
        <v>2599.9</v>
      </c>
      <c r="C99" s="2">
        <v>2650</v>
      </c>
      <c r="D99" s="2">
        <v>2659.6</v>
      </c>
      <c r="E99" s="2">
        <v>2612.8000000000002</v>
      </c>
      <c r="F99" s="2">
        <v>2616.1999999999998</v>
      </c>
      <c r="G99" s="2">
        <v>2712.2</v>
      </c>
      <c r="H99" s="2">
        <v>2679.2</v>
      </c>
      <c r="I99" s="2">
        <v>2670.2</v>
      </c>
      <c r="J99" s="2">
        <v>2705.3</v>
      </c>
      <c r="K99" s="2">
        <v>2675.4</v>
      </c>
      <c r="L99" s="2">
        <v>2638.2</v>
      </c>
      <c r="M99" s="2">
        <v>2593.1</v>
      </c>
      <c r="N99" s="2">
        <v>2780</v>
      </c>
      <c r="O99" s="2">
        <v>2777.3</v>
      </c>
    </row>
    <row r="100" spans="1:15" x14ac:dyDescent="0.25">
      <c r="A100" s="12" t="s">
        <v>99</v>
      </c>
      <c r="B100" s="2">
        <v>8.5</v>
      </c>
      <c r="C100" s="2">
        <v>8.1999999999999993</v>
      </c>
      <c r="D100" s="2">
        <v>8.1999999999999993</v>
      </c>
      <c r="E100" s="2">
        <v>8.1999999999999993</v>
      </c>
      <c r="F100" s="2">
        <v>8.1999999999999993</v>
      </c>
      <c r="G100" s="2">
        <v>8.3000000000000007</v>
      </c>
      <c r="H100" s="2">
        <v>9</v>
      </c>
      <c r="I100" s="2">
        <v>13.4</v>
      </c>
      <c r="J100" s="2">
        <v>15.9</v>
      </c>
      <c r="K100" s="2">
        <v>18.3</v>
      </c>
      <c r="L100" s="2">
        <v>15.2</v>
      </c>
      <c r="M100" s="2">
        <v>13</v>
      </c>
      <c r="N100" s="2">
        <v>0</v>
      </c>
      <c r="O100" s="2">
        <v>0</v>
      </c>
    </row>
    <row r="101" spans="1:15" x14ac:dyDescent="0.25">
      <c r="A101" s="12" t="s">
        <v>100</v>
      </c>
      <c r="B101" s="2">
        <v>0</v>
      </c>
      <c r="C101" s="2">
        <v>0</v>
      </c>
      <c r="D101" s="2">
        <v>0</v>
      </c>
      <c r="E101" s="2">
        <v>2.9</v>
      </c>
      <c r="F101" s="2">
        <v>4.5</v>
      </c>
      <c r="G101" s="2">
        <v>4.2</v>
      </c>
      <c r="H101" s="2">
        <v>4.5</v>
      </c>
      <c r="I101" s="2">
        <v>4.2</v>
      </c>
      <c r="J101" s="2">
        <v>4.8</v>
      </c>
      <c r="K101" s="2">
        <v>5.3</v>
      </c>
      <c r="L101" s="2">
        <v>4.9000000000000004</v>
      </c>
      <c r="M101" s="2">
        <v>0</v>
      </c>
      <c r="N101" s="2">
        <v>0</v>
      </c>
      <c r="O101" s="2">
        <v>0</v>
      </c>
    </row>
    <row r="102" spans="1:15" x14ac:dyDescent="0.25">
      <c r="A102" s="12" t="s">
        <v>101</v>
      </c>
      <c r="B102" s="2">
        <v>1160.2</v>
      </c>
      <c r="C102" s="2">
        <v>1182.8</v>
      </c>
      <c r="D102" s="2">
        <v>1212.5999999999999</v>
      </c>
      <c r="E102" s="2">
        <v>1235.0999999999999</v>
      </c>
      <c r="F102" s="2">
        <v>1266.5</v>
      </c>
      <c r="G102" s="2">
        <v>1336.9</v>
      </c>
      <c r="H102" s="2">
        <v>1356.6</v>
      </c>
      <c r="I102" s="2">
        <v>1379</v>
      </c>
      <c r="J102" s="2">
        <v>1451</v>
      </c>
      <c r="K102" s="2">
        <v>1479.7</v>
      </c>
      <c r="L102" s="2">
        <v>1449.1</v>
      </c>
      <c r="M102" s="2">
        <v>1435.2</v>
      </c>
      <c r="N102" s="2">
        <v>1597.9</v>
      </c>
      <c r="O102" s="2">
        <v>1613.2</v>
      </c>
    </row>
    <row r="103" spans="1:15" x14ac:dyDescent="0.25">
      <c r="A103" s="12" t="s">
        <v>102</v>
      </c>
      <c r="B103" s="2">
        <v>501.6</v>
      </c>
      <c r="C103" s="2">
        <v>506.6</v>
      </c>
      <c r="D103" s="2">
        <v>543.29999999999995</v>
      </c>
      <c r="E103" s="2">
        <v>580</v>
      </c>
      <c r="F103" s="2">
        <v>588.4</v>
      </c>
      <c r="G103" s="2">
        <v>603.70000000000005</v>
      </c>
      <c r="H103" s="2">
        <v>618.5</v>
      </c>
      <c r="I103" s="2">
        <v>616.1</v>
      </c>
      <c r="J103" s="2">
        <v>654.79999999999995</v>
      </c>
      <c r="K103" s="2">
        <v>663.2</v>
      </c>
      <c r="L103" s="2">
        <v>653.20000000000005</v>
      </c>
      <c r="M103" s="2">
        <v>655.20000000000005</v>
      </c>
      <c r="N103" s="2">
        <v>694.7</v>
      </c>
      <c r="O103" s="2">
        <v>685.9</v>
      </c>
    </row>
    <row r="104" spans="1:15" x14ac:dyDescent="0.25">
      <c r="A104" s="12" t="s">
        <v>103</v>
      </c>
      <c r="B104" s="2">
        <v>7031.9</v>
      </c>
      <c r="C104" s="2">
        <v>7401.4</v>
      </c>
      <c r="D104" s="2">
        <v>7479.8</v>
      </c>
      <c r="E104" s="2">
        <v>7773.9</v>
      </c>
      <c r="F104" s="2">
        <v>7956.5</v>
      </c>
      <c r="G104" s="2">
        <v>8018.5</v>
      </c>
      <c r="H104" s="2">
        <v>7890.4</v>
      </c>
      <c r="I104" s="2">
        <v>8034.7</v>
      </c>
      <c r="J104" s="2">
        <v>8391</v>
      </c>
      <c r="K104" s="2">
        <v>8661.7999999999993</v>
      </c>
      <c r="L104" s="2">
        <v>8452.7999999999993</v>
      </c>
      <c r="M104" s="2">
        <v>7950.3</v>
      </c>
      <c r="N104" s="2">
        <v>8398.7000000000007</v>
      </c>
      <c r="O104" s="2">
        <v>8318.2000000000007</v>
      </c>
    </row>
    <row r="105" spans="1:15" x14ac:dyDescent="0.25">
      <c r="A105" s="12" t="s">
        <v>104</v>
      </c>
      <c r="B105" s="2">
        <v>67.099999999999994</v>
      </c>
      <c r="C105" s="2">
        <v>69.5</v>
      </c>
      <c r="D105" s="2">
        <v>68.2</v>
      </c>
      <c r="E105" s="2">
        <v>70.099999999999994</v>
      </c>
      <c r="F105" s="2">
        <v>67.3</v>
      </c>
      <c r="G105" s="2">
        <v>67.3</v>
      </c>
      <c r="H105" s="2">
        <v>67.099999999999994</v>
      </c>
      <c r="I105" s="2">
        <v>70.7</v>
      </c>
      <c r="J105" s="2">
        <v>72.599999999999994</v>
      </c>
      <c r="K105" s="2">
        <v>77.900000000000006</v>
      </c>
      <c r="L105" s="2">
        <v>76.3</v>
      </c>
      <c r="M105" s="2">
        <v>74.099999999999994</v>
      </c>
      <c r="N105" s="2">
        <v>75</v>
      </c>
      <c r="O105" s="2">
        <v>75</v>
      </c>
    </row>
    <row r="106" spans="1:15" x14ac:dyDescent="0.25">
      <c r="A106" s="12" t="s">
        <v>105</v>
      </c>
      <c r="B106" s="2">
        <v>11.7</v>
      </c>
      <c r="C106" s="2">
        <v>10.7</v>
      </c>
      <c r="D106" s="2">
        <v>9.5</v>
      </c>
      <c r="E106" s="2">
        <v>8.4</v>
      </c>
      <c r="F106" s="2">
        <v>8</v>
      </c>
      <c r="G106" s="2">
        <v>8.4</v>
      </c>
      <c r="H106" s="2">
        <v>7.6</v>
      </c>
      <c r="I106" s="2">
        <v>7.3</v>
      </c>
      <c r="J106" s="2">
        <v>8.6</v>
      </c>
      <c r="K106" s="2">
        <v>10.7</v>
      </c>
      <c r="L106" s="2">
        <v>8.5</v>
      </c>
      <c r="M106" s="2">
        <v>7.3</v>
      </c>
      <c r="N106" s="2">
        <v>0</v>
      </c>
      <c r="O106" s="2">
        <v>0</v>
      </c>
    </row>
    <row r="107" spans="1:15" x14ac:dyDescent="0.25">
      <c r="A107" s="12" t="s">
        <v>106</v>
      </c>
      <c r="B107" s="10">
        <v>2201.9</v>
      </c>
      <c r="C107" s="10">
        <v>2250.8000000000002</v>
      </c>
      <c r="D107" s="10">
        <v>2384.3000000000002</v>
      </c>
      <c r="E107" s="10">
        <v>2406.3000000000002</v>
      </c>
      <c r="F107" s="10">
        <v>2317.1999999999998</v>
      </c>
      <c r="G107" s="10">
        <v>2082.6</v>
      </c>
      <c r="H107" s="10">
        <v>1903</v>
      </c>
      <c r="I107" s="10">
        <v>1872.1</v>
      </c>
      <c r="J107" s="10">
        <v>1860</v>
      </c>
      <c r="K107" s="10">
        <v>2049.6</v>
      </c>
      <c r="L107" s="10">
        <v>2487.3000000000002</v>
      </c>
      <c r="M107" s="10">
        <v>2552.6</v>
      </c>
      <c r="N107" s="10">
        <v>2412.6</v>
      </c>
      <c r="O107" s="10">
        <v>2350.4</v>
      </c>
    </row>
    <row r="108" spans="1:15" x14ac:dyDescent="0.25">
      <c r="A108" s="13" t="s">
        <v>107</v>
      </c>
      <c r="B108" s="3">
        <v>14085.5</v>
      </c>
      <c r="C108" s="3">
        <v>14601.3</v>
      </c>
      <c r="D108" s="3">
        <v>14888.1</v>
      </c>
      <c r="E108" s="3">
        <v>15225.2</v>
      </c>
      <c r="F108" s="3">
        <v>15323.8</v>
      </c>
      <c r="G108" s="3">
        <v>15331.3</v>
      </c>
      <c r="H108" s="3">
        <v>15014.8</v>
      </c>
      <c r="I108" s="3">
        <v>15173.1</v>
      </c>
      <c r="J108" s="3">
        <v>15683.2</v>
      </c>
      <c r="K108" s="3">
        <v>16154</v>
      </c>
      <c r="L108" s="3">
        <v>16265</v>
      </c>
      <c r="M108" s="3">
        <v>15722.9</v>
      </c>
      <c r="N108" s="3">
        <v>17272</v>
      </c>
      <c r="O108" s="3">
        <v>17163.7</v>
      </c>
    </row>
    <row r="109" spans="1:15" x14ac:dyDescent="0.25">
      <c r="A109" s="11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 spans="1:15" x14ac:dyDescent="0.25">
      <c r="A110" s="11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</row>
    <row r="111" spans="1:15" x14ac:dyDescent="0.25">
      <c r="A111" s="14" t="s">
        <v>21</v>
      </c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</row>
    <row r="112" spans="1:15" x14ac:dyDescent="0.25">
      <c r="A112" s="12" t="s">
        <v>108</v>
      </c>
      <c r="B112" s="2">
        <v>2326.3000000000002</v>
      </c>
      <c r="C112" s="2">
        <v>2352.3000000000002</v>
      </c>
      <c r="D112" s="2">
        <v>2303.3000000000002</v>
      </c>
      <c r="E112" s="2">
        <v>2282.9</v>
      </c>
      <c r="F112" s="2">
        <v>2384.1</v>
      </c>
      <c r="G112" s="2">
        <v>2440.6999999999998</v>
      </c>
      <c r="H112" s="2">
        <v>2390.8000000000002</v>
      </c>
      <c r="I112" s="2">
        <v>2589.1</v>
      </c>
      <c r="J112" s="2">
        <v>2784.9</v>
      </c>
      <c r="K112" s="2">
        <v>2861.8</v>
      </c>
      <c r="L112" s="2">
        <v>2698.4</v>
      </c>
      <c r="M112" s="2">
        <v>2486.5</v>
      </c>
      <c r="N112" s="2">
        <v>2578.3000000000002</v>
      </c>
      <c r="O112" s="2">
        <v>2547.8000000000002</v>
      </c>
    </row>
    <row r="113" spans="1:15" x14ac:dyDescent="0.25">
      <c r="A113" s="12" t="s">
        <v>109</v>
      </c>
      <c r="B113" s="2">
        <v>1311.7</v>
      </c>
      <c r="C113" s="2">
        <v>1262.9000000000001</v>
      </c>
      <c r="D113" s="2">
        <v>1268.8</v>
      </c>
      <c r="E113" s="2">
        <v>1170.0999999999999</v>
      </c>
      <c r="F113" s="2">
        <v>1115.7</v>
      </c>
      <c r="G113" s="2">
        <v>1154.2</v>
      </c>
      <c r="H113" s="2">
        <v>1138.3</v>
      </c>
      <c r="I113" s="2">
        <v>1122.9000000000001</v>
      </c>
      <c r="J113" s="2">
        <v>1136.2</v>
      </c>
      <c r="K113" s="2">
        <v>1117.4000000000001</v>
      </c>
      <c r="L113" s="2">
        <v>1029.9000000000001</v>
      </c>
      <c r="M113" s="2">
        <v>901.2</v>
      </c>
      <c r="N113" s="2">
        <v>822.9</v>
      </c>
      <c r="O113" s="2">
        <v>812.8</v>
      </c>
    </row>
    <row r="114" spans="1:15" x14ac:dyDescent="0.25">
      <c r="A114" s="12" t="s">
        <v>110</v>
      </c>
      <c r="B114" s="2">
        <v>2896.7</v>
      </c>
      <c r="C114" s="2">
        <v>2932.9</v>
      </c>
      <c r="D114" s="2">
        <v>2935</v>
      </c>
      <c r="E114" s="2">
        <v>2807.2</v>
      </c>
      <c r="F114" s="2">
        <v>2719.9</v>
      </c>
      <c r="G114" s="2">
        <v>2796.1</v>
      </c>
      <c r="H114" s="2">
        <v>2830.6</v>
      </c>
      <c r="I114" s="2">
        <v>3038.8</v>
      </c>
      <c r="J114" s="2">
        <v>3161.3</v>
      </c>
      <c r="K114" s="2">
        <v>2982.5</v>
      </c>
      <c r="L114" s="2">
        <v>2861.3</v>
      </c>
      <c r="M114" s="2">
        <v>2688.8</v>
      </c>
      <c r="N114" s="2">
        <v>2786.7</v>
      </c>
      <c r="O114" s="2">
        <v>2755.3</v>
      </c>
    </row>
    <row r="115" spans="1:15" x14ac:dyDescent="0.25">
      <c r="A115" s="12" t="s">
        <v>111</v>
      </c>
      <c r="B115" s="2">
        <v>3542.5</v>
      </c>
      <c r="C115" s="2">
        <v>3492.6</v>
      </c>
      <c r="D115" s="2">
        <v>3452.3</v>
      </c>
      <c r="E115" s="2">
        <v>3372.5</v>
      </c>
      <c r="F115" s="2">
        <v>3368.5</v>
      </c>
      <c r="G115" s="2">
        <v>3397.7</v>
      </c>
      <c r="H115" s="2">
        <v>3293.9</v>
      </c>
      <c r="I115" s="2">
        <v>3443.2</v>
      </c>
      <c r="J115" s="2">
        <v>3562.6</v>
      </c>
      <c r="K115" s="2">
        <v>3566.1</v>
      </c>
      <c r="L115" s="2">
        <v>3313.7</v>
      </c>
      <c r="M115" s="2">
        <v>3048.2</v>
      </c>
      <c r="N115" s="2">
        <v>3412.8</v>
      </c>
      <c r="O115" s="2">
        <v>3417</v>
      </c>
    </row>
    <row r="116" spans="1:15" x14ac:dyDescent="0.25">
      <c r="A116" s="12" t="s">
        <v>112</v>
      </c>
      <c r="B116" s="2">
        <v>1027</v>
      </c>
      <c r="C116" s="2">
        <v>1035</v>
      </c>
      <c r="D116" s="2">
        <v>1071.5999999999999</v>
      </c>
      <c r="E116" s="2">
        <v>1092.9000000000001</v>
      </c>
      <c r="F116" s="2">
        <v>1123.2</v>
      </c>
      <c r="G116" s="2">
        <v>1144.5</v>
      </c>
      <c r="H116" s="2">
        <v>1156</v>
      </c>
      <c r="I116" s="2">
        <v>1170.3</v>
      </c>
      <c r="J116" s="2">
        <v>1198.0999999999999</v>
      </c>
      <c r="K116" s="2">
        <v>1198.0999999999999</v>
      </c>
      <c r="L116" s="2">
        <v>1198.5</v>
      </c>
      <c r="M116" s="2">
        <v>1205.3</v>
      </c>
      <c r="N116" s="2">
        <v>1330.3</v>
      </c>
      <c r="O116" s="2">
        <v>1362.1</v>
      </c>
    </row>
    <row r="117" spans="1:15" x14ac:dyDescent="0.25">
      <c r="A117" s="12" t="s">
        <v>113</v>
      </c>
      <c r="B117" s="2">
        <v>4946.2</v>
      </c>
      <c r="C117" s="2">
        <v>4732.7</v>
      </c>
      <c r="D117" s="2">
        <v>4592.5</v>
      </c>
      <c r="E117" s="2">
        <v>4419.7</v>
      </c>
      <c r="F117" s="2">
        <v>4346.8999999999996</v>
      </c>
      <c r="G117" s="2">
        <v>4338.3999999999996</v>
      </c>
      <c r="H117" s="2">
        <v>4239.3</v>
      </c>
      <c r="I117" s="2">
        <v>4336.3</v>
      </c>
      <c r="J117" s="2">
        <v>4384</v>
      </c>
      <c r="K117" s="2">
        <v>4328.5</v>
      </c>
      <c r="L117" s="2">
        <v>4011</v>
      </c>
      <c r="M117" s="2">
        <v>3674.4</v>
      </c>
      <c r="N117" s="2">
        <v>4567.5</v>
      </c>
      <c r="O117" s="2">
        <v>4568.3999999999996</v>
      </c>
    </row>
    <row r="118" spans="1:15" x14ac:dyDescent="0.25">
      <c r="A118" s="12" t="s">
        <v>114</v>
      </c>
      <c r="B118" s="2">
        <v>103.9</v>
      </c>
      <c r="C118" s="2">
        <v>103.5</v>
      </c>
      <c r="D118" s="2">
        <v>99.7</v>
      </c>
      <c r="E118" s="2">
        <v>89.8</v>
      </c>
      <c r="F118" s="2">
        <v>92.8</v>
      </c>
      <c r="G118" s="2">
        <v>105.5</v>
      </c>
      <c r="H118" s="2">
        <v>107.9</v>
      </c>
      <c r="I118" s="2">
        <v>97.6</v>
      </c>
      <c r="J118" s="2">
        <v>97.8</v>
      </c>
      <c r="K118" s="2">
        <v>90.7</v>
      </c>
      <c r="L118" s="2">
        <v>84</v>
      </c>
      <c r="M118" s="2">
        <v>70.099999999999994</v>
      </c>
      <c r="N118" s="2">
        <v>76.400000000000006</v>
      </c>
      <c r="O118" s="2">
        <v>76.099999999999994</v>
      </c>
    </row>
    <row r="119" spans="1:15" x14ac:dyDescent="0.25">
      <c r="A119" s="12" t="s">
        <v>115</v>
      </c>
      <c r="B119" s="2">
        <v>835</v>
      </c>
      <c r="C119" s="2">
        <v>878.6</v>
      </c>
      <c r="D119" s="2">
        <v>937</v>
      </c>
      <c r="E119" s="2">
        <v>950.5</v>
      </c>
      <c r="F119" s="2">
        <v>965.3</v>
      </c>
      <c r="G119" s="2">
        <v>1005.7</v>
      </c>
      <c r="H119" s="2">
        <v>1020.6</v>
      </c>
      <c r="I119" s="2">
        <v>1086.0999999999999</v>
      </c>
      <c r="J119" s="2">
        <v>1075.5999999999999</v>
      </c>
      <c r="K119" s="2">
        <v>1074.2</v>
      </c>
      <c r="L119" s="2">
        <v>1053.3</v>
      </c>
      <c r="M119" s="2">
        <v>1015</v>
      </c>
      <c r="N119" s="2">
        <v>0</v>
      </c>
      <c r="O119" s="2">
        <v>0.1</v>
      </c>
    </row>
    <row r="120" spans="1:15" x14ac:dyDescent="0.25">
      <c r="A120" s="12" t="s">
        <v>116</v>
      </c>
      <c r="B120" s="2">
        <v>340.2</v>
      </c>
      <c r="C120" s="2">
        <v>336</v>
      </c>
      <c r="D120" s="2">
        <v>331.7</v>
      </c>
      <c r="E120" s="2">
        <v>350.1</v>
      </c>
      <c r="F120" s="2">
        <v>355</v>
      </c>
      <c r="G120" s="2">
        <v>334.5</v>
      </c>
      <c r="H120" s="2">
        <v>321.39999999999998</v>
      </c>
      <c r="I120" s="2">
        <v>298.10000000000002</v>
      </c>
      <c r="J120" s="2">
        <v>307.39999999999998</v>
      </c>
      <c r="K120" s="2">
        <v>305.2</v>
      </c>
      <c r="L120" s="2">
        <v>305</v>
      </c>
      <c r="M120" s="2">
        <v>284.60000000000002</v>
      </c>
      <c r="N120" s="2">
        <v>322</v>
      </c>
      <c r="O120" s="2">
        <v>322.10000000000002</v>
      </c>
    </row>
    <row r="121" spans="1:15" x14ac:dyDescent="0.25">
      <c r="A121" s="12" t="s">
        <v>117</v>
      </c>
      <c r="B121" s="2">
        <v>603.20000000000005</v>
      </c>
      <c r="C121" s="2">
        <v>581.1</v>
      </c>
      <c r="D121" s="2">
        <v>587.6</v>
      </c>
      <c r="E121" s="2">
        <v>539.9</v>
      </c>
      <c r="F121" s="2">
        <v>518</v>
      </c>
      <c r="G121" s="2">
        <v>561.4</v>
      </c>
      <c r="H121" s="2">
        <v>593.9</v>
      </c>
      <c r="I121" s="2">
        <v>610.9</v>
      </c>
      <c r="J121" s="2">
        <v>630.5</v>
      </c>
      <c r="K121" s="2">
        <v>613.5</v>
      </c>
      <c r="L121" s="2">
        <v>593.4</v>
      </c>
      <c r="M121" s="2">
        <v>382.9</v>
      </c>
      <c r="N121" s="2">
        <v>430.8</v>
      </c>
      <c r="O121" s="2">
        <v>424.3</v>
      </c>
    </row>
    <row r="122" spans="1:15" x14ac:dyDescent="0.25">
      <c r="A122" s="12" t="s">
        <v>118</v>
      </c>
      <c r="B122" s="2">
        <v>131.9</v>
      </c>
      <c r="C122" s="2">
        <v>153.19999999999999</v>
      </c>
      <c r="D122" s="2">
        <v>183.6</v>
      </c>
      <c r="E122" s="2">
        <v>211.3</v>
      </c>
      <c r="F122" s="2">
        <v>282.5</v>
      </c>
      <c r="G122" s="2">
        <v>370.3</v>
      </c>
      <c r="H122" s="2">
        <v>426.2</v>
      </c>
      <c r="I122" s="2">
        <v>477</v>
      </c>
      <c r="J122" s="2">
        <v>477</v>
      </c>
      <c r="K122" s="2">
        <v>462.3</v>
      </c>
      <c r="L122" s="2">
        <v>403.2</v>
      </c>
      <c r="M122" s="2">
        <v>398.4</v>
      </c>
      <c r="N122" s="2">
        <v>429</v>
      </c>
      <c r="O122" s="2">
        <v>440.2</v>
      </c>
    </row>
    <row r="123" spans="1:15" x14ac:dyDescent="0.25">
      <c r="A123" s="12" t="s">
        <v>119</v>
      </c>
      <c r="B123" s="2">
        <v>152.5</v>
      </c>
      <c r="C123" s="2">
        <v>147.30000000000001</v>
      </c>
      <c r="D123" s="2">
        <v>140.69999999999999</v>
      </c>
      <c r="E123" s="2">
        <v>130.9</v>
      </c>
      <c r="F123" s="2">
        <v>127</v>
      </c>
      <c r="G123" s="2">
        <v>128</v>
      </c>
      <c r="H123" s="2">
        <v>126.8</v>
      </c>
      <c r="I123" s="2">
        <v>126.4</v>
      </c>
      <c r="J123" s="2">
        <v>122.9</v>
      </c>
      <c r="K123" s="2">
        <v>135.5</v>
      </c>
      <c r="L123" s="2">
        <v>132.6</v>
      </c>
      <c r="M123" s="2">
        <v>190.6</v>
      </c>
      <c r="N123" s="2">
        <v>199.8</v>
      </c>
      <c r="O123" s="2">
        <v>199.4</v>
      </c>
    </row>
    <row r="124" spans="1:15" x14ac:dyDescent="0.25">
      <c r="A124" s="12" t="s">
        <v>120</v>
      </c>
      <c r="B124" s="2">
        <v>0</v>
      </c>
      <c r="C124" s="2">
        <v>0</v>
      </c>
      <c r="D124" s="2">
        <v>0</v>
      </c>
      <c r="E124" s="2">
        <v>0</v>
      </c>
      <c r="F124" s="2">
        <v>0</v>
      </c>
      <c r="G124" s="2">
        <v>0</v>
      </c>
      <c r="H124" s="2">
        <v>0</v>
      </c>
      <c r="I124" s="2">
        <v>0</v>
      </c>
      <c r="J124" s="2">
        <v>0</v>
      </c>
      <c r="K124" s="2">
        <v>0.5</v>
      </c>
      <c r="L124" s="2">
        <v>0</v>
      </c>
      <c r="M124" s="2">
        <v>0</v>
      </c>
      <c r="N124" s="2">
        <v>0</v>
      </c>
      <c r="O124" s="2">
        <v>0</v>
      </c>
    </row>
    <row r="125" spans="1:15" x14ac:dyDescent="0.25">
      <c r="A125" s="12" t="s">
        <v>121</v>
      </c>
      <c r="B125" s="10">
        <v>30</v>
      </c>
      <c r="C125" s="10">
        <v>28.9</v>
      </c>
      <c r="D125" s="10">
        <v>26.6</v>
      </c>
      <c r="E125" s="10">
        <v>29.4</v>
      </c>
      <c r="F125" s="10">
        <v>27.7</v>
      </c>
      <c r="G125" s="10">
        <v>37.6</v>
      </c>
      <c r="H125" s="10">
        <v>33.4</v>
      </c>
      <c r="I125" s="10">
        <v>26.5</v>
      </c>
      <c r="J125" s="10">
        <v>24.8</v>
      </c>
      <c r="K125" s="10">
        <v>16.7</v>
      </c>
      <c r="L125" s="10">
        <v>15.1</v>
      </c>
      <c r="M125" s="10">
        <v>9.6</v>
      </c>
      <c r="N125" s="10">
        <v>0</v>
      </c>
      <c r="O125" s="10">
        <v>0</v>
      </c>
    </row>
    <row r="126" spans="1:15" x14ac:dyDescent="0.25">
      <c r="A126" s="13" t="s">
        <v>122</v>
      </c>
      <c r="B126" s="3">
        <v>18247.099999999999</v>
      </c>
      <c r="C126" s="3">
        <v>18037</v>
      </c>
      <c r="D126" s="3">
        <v>17930.400000000001</v>
      </c>
      <c r="E126" s="3">
        <v>17447.2</v>
      </c>
      <c r="F126" s="3">
        <v>17426.599999999999</v>
      </c>
      <c r="G126" s="3">
        <v>17814.599999999999</v>
      </c>
      <c r="H126" s="3">
        <v>17679.099999999999</v>
      </c>
      <c r="I126" s="3">
        <v>18423.2</v>
      </c>
      <c r="J126" s="3">
        <v>18963.099999999999</v>
      </c>
      <c r="K126" s="3">
        <v>18753</v>
      </c>
      <c r="L126" s="3">
        <v>17699.3</v>
      </c>
      <c r="M126" s="3">
        <v>16355.6</v>
      </c>
      <c r="N126" s="3">
        <v>16956.5</v>
      </c>
      <c r="O126" s="3">
        <v>16925.599999999999</v>
      </c>
    </row>
    <row r="127" spans="1:15" x14ac:dyDescent="0.25">
      <c r="A127" s="11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</row>
    <row r="128" spans="1:15" x14ac:dyDescent="0.25">
      <c r="A128" s="13" t="s">
        <v>123</v>
      </c>
      <c r="B128" s="3">
        <v>32332.6</v>
      </c>
      <c r="C128" s="3">
        <v>32638.3</v>
      </c>
      <c r="D128" s="3">
        <v>32818.5</v>
      </c>
      <c r="E128" s="3">
        <v>32672.400000000001</v>
      </c>
      <c r="F128" s="3">
        <v>32750.400000000001</v>
      </c>
      <c r="G128" s="3">
        <v>33145.9</v>
      </c>
      <c r="H128" s="3">
        <v>32693.9</v>
      </c>
      <c r="I128" s="3">
        <v>33596.300000000003</v>
      </c>
      <c r="J128" s="3">
        <v>34646.300000000003</v>
      </c>
      <c r="K128" s="3">
        <v>34907</v>
      </c>
      <c r="L128" s="3">
        <v>33964.400000000001</v>
      </c>
      <c r="M128" s="3">
        <v>32078.6</v>
      </c>
      <c r="N128" s="3">
        <v>34228.5</v>
      </c>
      <c r="O128" s="3">
        <v>34089.300000000003</v>
      </c>
    </row>
    <row r="129" spans="1:15" x14ac:dyDescent="0.25">
      <c r="A129" s="11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</row>
    <row r="130" spans="1:15" x14ac:dyDescent="0.25">
      <c r="A130" s="11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</row>
    <row r="131" spans="1:15" x14ac:dyDescent="0.25">
      <c r="A131" s="14" t="s">
        <v>22</v>
      </c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</row>
    <row r="132" spans="1:15" x14ac:dyDescent="0.25">
      <c r="A132" s="12" t="s">
        <v>124</v>
      </c>
      <c r="B132" s="2">
        <v>7.2</v>
      </c>
      <c r="C132" s="2">
        <v>8.1999999999999993</v>
      </c>
      <c r="D132" s="2">
        <v>8.8000000000000007</v>
      </c>
      <c r="E132" s="2">
        <v>8.6</v>
      </c>
      <c r="F132" s="2">
        <v>7.8</v>
      </c>
      <c r="G132" s="2">
        <v>6.8</v>
      </c>
      <c r="H132" s="2">
        <v>9.1</v>
      </c>
      <c r="I132" s="2">
        <v>9.4</v>
      </c>
      <c r="J132" s="2">
        <v>9.4</v>
      </c>
      <c r="K132" s="2">
        <v>8.9</v>
      </c>
      <c r="L132" s="2">
        <v>7.8</v>
      </c>
      <c r="M132" s="2">
        <v>6.6</v>
      </c>
      <c r="N132" s="2">
        <v>8</v>
      </c>
      <c r="O132" s="2">
        <v>0</v>
      </c>
    </row>
    <row r="133" spans="1:15" x14ac:dyDescent="0.25">
      <c r="A133" s="12" t="s">
        <v>125</v>
      </c>
      <c r="B133" s="2">
        <v>1362.8</v>
      </c>
      <c r="C133" s="2">
        <v>1366.9</v>
      </c>
      <c r="D133" s="2">
        <v>1436</v>
      </c>
      <c r="E133" s="2">
        <v>1452.8</v>
      </c>
      <c r="F133" s="2">
        <v>1413.5</v>
      </c>
      <c r="G133" s="2">
        <v>1428.6</v>
      </c>
      <c r="H133" s="2">
        <v>1445.7</v>
      </c>
      <c r="I133" s="2">
        <v>1539.8</v>
      </c>
      <c r="J133" s="2">
        <v>1569.1</v>
      </c>
      <c r="K133" s="2">
        <v>1554.5</v>
      </c>
      <c r="L133" s="2">
        <v>1499.9</v>
      </c>
      <c r="M133" s="2">
        <v>1434.3</v>
      </c>
      <c r="N133" s="2">
        <v>1572.7</v>
      </c>
      <c r="O133" s="2">
        <v>1568.2</v>
      </c>
    </row>
    <row r="134" spans="1:15" x14ac:dyDescent="0.25">
      <c r="A134" s="12" t="s">
        <v>126</v>
      </c>
      <c r="B134" s="2">
        <v>8.6</v>
      </c>
      <c r="C134" s="2">
        <v>8.6</v>
      </c>
      <c r="D134" s="2">
        <v>7.7</v>
      </c>
      <c r="E134" s="2">
        <v>7.1</v>
      </c>
      <c r="F134" s="2">
        <v>7</v>
      </c>
      <c r="G134" s="2">
        <v>7.2</v>
      </c>
      <c r="H134" s="2">
        <v>5.0999999999999996</v>
      </c>
      <c r="I134" s="2">
        <v>5.5</v>
      </c>
      <c r="J134" s="2">
        <v>6</v>
      </c>
      <c r="K134" s="2">
        <v>6</v>
      </c>
      <c r="L134" s="2">
        <v>5.5</v>
      </c>
      <c r="M134" s="2">
        <v>5.0999999999999996</v>
      </c>
      <c r="N134" s="2">
        <v>6</v>
      </c>
      <c r="O134" s="2">
        <v>0</v>
      </c>
    </row>
    <row r="135" spans="1:15" x14ac:dyDescent="0.25">
      <c r="A135" s="12" t="s">
        <v>127</v>
      </c>
      <c r="B135" s="2">
        <v>598.5</v>
      </c>
      <c r="C135" s="2">
        <v>632.4</v>
      </c>
      <c r="D135" s="2">
        <v>648.70000000000005</v>
      </c>
      <c r="E135" s="2">
        <v>647.5</v>
      </c>
      <c r="F135" s="2">
        <v>669.4</v>
      </c>
      <c r="G135" s="2">
        <v>680.2</v>
      </c>
      <c r="H135" s="2">
        <v>673</v>
      </c>
      <c r="I135" s="2">
        <v>697.2</v>
      </c>
      <c r="J135" s="2">
        <v>727.8</v>
      </c>
      <c r="K135" s="2">
        <v>695.5</v>
      </c>
      <c r="L135" s="2">
        <v>666.8</v>
      </c>
      <c r="M135" s="2">
        <v>645</v>
      </c>
      <c r="N135" s="2">
        <v>697.4</v>
      </c>
      <c r="O135" s="2">
        <v>697.4</v>
      </c>
    </row>
    <row r="136" spans="1:15" x14ac:dyDescent="0.25">
      <c r="A136" s="12" t="s">
        <v>128</v>
      </c>
      <c r="B136" s="2">
        <v>19.399999999999999</v>
      </c>
      <c r="C136" s="2">
        <v>18.600000000000001</v>
      </c>
      <c r="D136" s="2">
        <v>19</v>
      </c>
      <c r="E136" s="2">
        <v>19.100000000000001</v>
      </c>
      <c r="F136" s="2">
        <v>18.100000000000001</v>
      </c>
      <c r="G136" s="2">
        <v>21.4</v>
      </c>
      <c r="H136" s="2">
        <v>24.1</v>
      </c>
      <c r="I136" s="2">
        <v>17.8</v>
      </c>
      <c r="J136" s="2">
        <v>14.4</v>
      </c>
      <c r="K136" s="2">
        <v>26.5</v>
      </c>
      <c r="L136" s="2">
        <v>28.3</v>
      </c>
      <c r="M136" s="2">
        <v>20.399999999999999</v>
      </c>
      <c r="N136" s="2">
        <v>19.5</v>
      </c>
      <c r="O136" s="2">
        <v>19.600000000000001</v>
      </c>
    </row>
    <row r="137" spans="1:15" x14ac:dyDescent="0.25">
      <c r="A137" s="12" t="s">
        <v>129</v>
      </c>
      <c r="B137" s="2">
        <v>7.9</v>
      </c>
      <c r="C137" s="2">
        <v>7.9</v>
      </c>
      <c r="D137" s="2">
        <v>8.1999999999999993</v>
      </c>
      <c r="E137" s="2">
        <v>8.6</v>
      </c>
      <c r="F137" s="2">
        <v>8.6999999999999993</v>
      </c>
      <c r="G137" s="2">
        <v>8.9</v>
      </c>
      <c r="H137" s="2">
        <v>8.6999999999999993</v>
      </c>
      <c r="I137" s="2">
        <v>9.1</v>
      </c>
      <c r="J137" s="2">
        <v>9.3000000000000007</v>
      </c>
      <c r="K137" s="2">
        <v>9</v>
      </c>
      <c r="L137" s="2">
        <v>8</v>
      </c>
      <c r="M137" s="2">
        <v>7.7</v>
      </c>
      <c r="N137" s="2">
        <v>18.3</v>
      </c>
      <c r="O137" s="2">
        <v>18.3</v>
      </c>
    </row>
    <row r="138" spans="1:15" x14ac:dyDescent="0.25">
      <c r="A138" s="12" t="s">
        <v>130</v>
      </c>
      <c r="B138" s="2">
        <v>10.8</v>
      </c>
      <c r="C138" s="2">
        <v>12.6</v>
      </c>
      <c r="D138" s="2">
        <v>13.9</v>
      </c>
      <c r="E138" s="2">
        <v>13</v>
      </c>
      <c r="F138" s="2">
        <v>10.199999999999999</v>
      </c>
      <c r="G138" s="2">
        <v>9.5</v>
      </c>
      <c r="H138" s="2">
        <v>10.3</v>
      </c>
      <c r="I138" s="2">
        <v>10.8</v>
      </c>
      <c r="J138" s="2">
        <v>19.600000000000001</v>
      </c>
      <c r="K138" s="2">
        <v>20.7</v>
      </c>
      <c r="L138" s="2">
        <v>20.7</v>
      </c>
      <c r="M138" s="2">
        <v>17.8</v>
      </c>
      <c r="N138" s="2">
        <v>17.600000000000001</v>
      </c>
      <c r="O138" s="2">
        <v>17.600000000000001</v>
      </c>
    </row>
    <row r="139" spans="1:15" x14ac:dyDescent="0.25">
      <c r="A139" s="12" t="s">
        <v>131</v>
      </c>
      <c r="B139" s="2">
        <v>1558.7</v>
      </c>
      <c r="C139" s="2">
        <v>1613.2</v>
      </c>
      <c r="D139" s="2">
        <v>1626.8</v>
      </c>
      <c r="E139" s="2">
        <v>1645.5</v>
      </c>
      <c r="F139" s="2">
        <v>1654.2</v>
      </c>
      <c r="G139" s="2">
        <v>1647.6</v>
      </c>
      <c r="H139" s="2">
        <v>1644.8</v>
      </c>
      <c r="I139" s="2">
        <v>1631.8</v>
      </c>
      <c r="J139" s="2">
        <v>1611.4</v>
      </c>
      <c r="K139" s="2">
        <v>1629.2</v>
      </c>
      <c r="L139" s="2">
        <v>1583</v>
      </c>
      <c r="M139" s="2">
        <v>1553.5</v>
      </c>
      <c r="N139" s="2">
        <v>1442</v>
      </c>
      <c r="O139" s="2">
        <v>1436.7</v>
      </c>
    </row>
    <row r="140" spans="1:15" x14ac:dyDescent="0.25">
      <c r="A140" s="12" t="s">
        <v>132</v>
      </c>
      <c r="B140" s="2">
        <v>25.1</v>
      </c>
      <c r="C140" s="2">
        <v>24.8</v>
      </c>
      <c r="D140" s="2">
        <v>25.4</v>
      </c>
      <c r="E140" s="2">
        <v>23.6</v>
      </c>
      <c r="F140" s="2">
        <v>22.2</v>
      </c>
      <c r="G140" s="2">
        <v>23.3</v>
      </c>
      <c r="H140" s="2">
        <v>23.7</v>
      </c>
      <c r="I140" s="2">
        <v>23</v>
      </c>
      <c r="J140" s="2">
        <v>22.7</v>
      </c>
      <c r="K140" s="2">
        <v>28.2</v>
      </c>
      <c r="L140" s="2">
        <v>32.4</v>
      </c>
      <c r="M140" s="2">
        <v>33.799999999999997</v>
      </c>
      <c r="N140" s="2">
        <v>41.2</v>
      </c>
      <c r="O140" s="2">
        <v>40.200000000000003</v>
      </c>
    </row>
    <row r="141" spans="1:15" x14ac:dyDescent="0.25">
      <c r="A141" s="12" t="s">
        <v>133</v>
      </c>
      <c r="B141" s="2">
        <v>1545.8</v>
      </c>
      <c r="C141" s="2">
        <v>1663.7</v>
      </c>
      <c r="D141" s="2">
        <v>1713.7</v>
      </c>
      <c r="E141" s="2">
        <v>1645.9</v>
      </c>
      <c r="F141" s="2">
        <v>1641.9</v>
      </c>
      <c r="G141" s="2">
        <v>1586.3</v>
      </c>
      <c r="H141" s="2">
        <v>1556.6</v>
      </c>
      <c r="I141" s="2">
        <v>1674.1</v>
      </c>
      <c r="J141" s="2">
        <v>1654.5</v>
      </c>
      <c r="K141" s="2">
        <v>1571.5</v>
      </c>
      <c r="L141" s="2">
        <v>1361.3</v>
      </c>
      <c r="M141" s="2">
        <v>1285</v>
      </c>
      <c r="N141" s="2">
        <v>1375</v>
      </c>
      <c r="O141" s="2">
        <v>1373.3</v>
      </c>
    </row>
    <row r="142" spans="1:15" x14ac:dyDescent="0.25">
      <c r="A142" s="12" t="s">
        <v>134</v>
      </c>
      <c r="B142" s="10">
        <v>653.29999999999995</v>
      </c>
      <c r="C142" s="10">
        <v>668.3</v>
      </c>
      <c r="D142" s="10">
        <v>641.70000000000005</v>
      </c>
      <c r="E142" s="10">
        <v>640.1</v>
      </c>
      <c r="F142" s="10">
        <v>643.9</v>
      </c>
      <c r="G142" s="10">
        <v>668.9</v>
      </c>
      <c r="H142" s="10">
        <v>696.8</v>
      </c>
      <c r="I142" s="10">
        <v>713</v>
      </c>
      <c r="J142" s="10">
        <v>721.4</v>
      </c>
      <c r="K142" s="10">
        <v>713.2</v>
      </c>
      <c r="L142" s="10">
        <v>713.1</v>
      </c>
      <c r="M142" s="10">
        <v>713.4</v>
      </c>
      <c r="N142" s="10">
        <v>763.1</v>
      </c>
      <c r="O142" s="10">
        <v>756.3</v>
      </c>
    </row>
    <row r="143" spans="1:15" x14ac:dyDescent="0.25">
      <c r="A143" s="13" t="s">
        <v>135</v>
      </c>
      <c r="B143" s="3">
        <v>5798.1</v>
      </c>
      <c r="C143" s="3">
        <v>6025.2</v>
      </c>
      <c r="D143" s="3">
        <v>6149.9</v>
      </c>
      <c r="E143" s="3">
        <v>6111.8</v>
      </c>
      <c r="F143" s="3">
        <v>6096.9</v>
      </c>
      <c r="G143" s="3">
        <v>6088.7</v>
      </c>
      <c r="H143" s="3">
        <v>6097.9</v>
      </c>
      <c r="I143" s="3">
        <v>6331.5</v>
      </c>
      <c r="J143" s="3">
        <v>6365.6</v>
      </c>
      <c r="K143" s="3">
        <v>6263.2</v>
      </c>
      <c r="L143" s="3">
        <v>5926.8</v>
      </c>
      <c r="M143" s="3">
        <v>5722.8</v>
      </c>
      <c r="N143" s="3">
        <v>5960.8</v>
      </c>
      <c r="O143" s="3">
        <v>5927.6</v>
      </c>
    </row>
    <row r="144" spans="1:15" x14ac:dyDescent="0.25">
      <c r="A144" s="11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</row>
    <row r="145" spans="1:15" x14ac:dyDescent="0.25">
      <c r="A145" s="11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</row>
    <row r="146" spans="1:15" x14ac:dyDescent="0.25">
      <c r="A146" s="14" t="s">
        <v>223</v>
      </c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</row>
    <row r="147" spans="1:15" x14ac:dyDescent="0.25">
      <c r="A147" s="12" t="s">
        <v>136</v>
      </c>
      <c r="B147" s="2">
        <v>1.1000000000000001</v>
      </c>
      <c r="C147" s="2">
        <v>1.3</v>
      </c>
      <c r="D147" s="2">
        <v>1.4</v>
      </c>
      <c r="E147" s="2">
        <v>1.5</v>
      </c>
      <c r="F147" s="2">
        <v>2</v>
      </c>
      <c r="G147" s="2">
        <v>2.2999999999999998</v>
      </c>
      <c r="H147" s="2">
        <v>2.6</v>
      </c>
      <c r="I147" s="2">
        <v>1.6</v>
      </c>
      <c r="J147" s="2">
        <v>2.5</v>
      </c>
      <c r="K147" s="2">
        <v>2.5</v>
      </c>
      <c r="L147" s="2">
        <v>2.5</v>
      </c>
      <c r="M147" s="2">
        <v>2.4</v>
      </c>
      <c r="N147" s="2">
        <v>1.5</v>
      </c>
      <c r="O147" s="2">
        <v>3.5</v>
      </c>
    </row>
    <row r="148" spans="1:15" x14ac:dyDescent="0.25">
      <c r="A148" s="12" t="s">
        <v>137</v>
      </c>
      <c r="B148" s="2">
        <v>2247.9</v>
      </c>
      <c r="C148" s="2">
        <v>2264.6</v>
      </c>
      <c r="D148" s="2">
        <v>2268.6</v>
      </c>
      <c r="E148" s="2">
        <v>2350.1</v>
      </c>
      <c r="F148" s="2">
        <v>2319.4</v>
      </c>
      <c r="G148" s="2">
        <v>2314.1</v>
      </c>
      <c r="H148" s="2">
        <v>2353.4</v>
      </c>
      <c r="I148" s="2">
        <v>2401.9</v>
      </c>
      <c r="J148" s="2">
        <v>2406.8000000000002</v>
      </c>
      <c r="K148" s="2">
        <v>2381.6999999999998</v>
      </c>
      <c r="L148" s="2">
        <v>2328.9</v>
      </c>
      <c r="M148" s="2">
        <v>2301.4</v>
      </c>
      <c r="N148" s="2">
        <v>2357.9</v>
      </c>
      <c r="O148" s="2">
        <v>2389.1999999999998</v>
      </c>
    </row>
    <row r="149" spans="1:15" x14ac:dyDescent="0.25">
      <c r="A149" s="12" t="s">
        <v>138</v>
      </c>
      <c r="B149" s="2">
        <v>20.9</v>
      </c>
      <c r="C149" s="2">
        <v>21.2</v>
      </c>
      <c r="D149" s="2">
        <v>20</v>
      </c>
      <c r="E149" s="2">
        <v>21</v>
      </c>
      <c r="F149" s="2">
        <v>18.7</v>
      </c>
      <c r="G149" s="2">
        <v>21</v>
      </c>
      <c r="H149" s="2">
        <v>19.399999999999999</v>
      </c>
      <c r="I149" s="2">
        <v>19.399999999999999</v>
      </c>
      <c r="J149" s="2">
        <v>19.7</v>
      </c>
      <c r="K149" s="2">
        <v>18.7</v>
      </c>
      <c r="L149" s="2">
        <v>19</v>
      </c>
      <c r="M149" s="2">
        <v>18.100000000000001</v>
      </c>
      <c r="N149" s="2">
        <v>20</v>
      </c>
      <c r="O149" s="2">
        <v>20</v>
      </c>
    </row>
    <row r="150" spans="1:15" x14ac:dyDescent="0.25">
      <c r="A150" s="12" t="s">
        <v>139</v>
      </c>
      <c r="B150" s="2">
        <v>1219.3</v>
      </c>
      <c r="C150" s="2">
        <v>1216</v>
      </c>
      <c r="D150" s="2">
        <v>1210.5999999999999</v>
      </c>
      <c r="E150" s="2">
        <v>1225.5</v>
      </c>
      <c r="F150" s="2">
        <v>1210.0999999999999</v>
      </c>
      <c r="G150" s="2">
        <v>1211.2</v>
      </c>
      <c r="H150" s="2">
        <v>1201.3</v>
      </c>
      <c r="I150" s="2">
        <v>1230.3</v>
      </c>
      <c r="J150" s="2">
        <v>1299.9000000000001</v>
      </c>
      <c r="K150" s="2">
        <v>1335.1</v>
      </c>
      <c r="L150" s="2">
        <v>1317.3</v>
      </c>
      <c r="M150" s="2">
        <v>1271.4000000000001</v>
      </c>
      <c r="N150" s="2">
        <v>1299.9000000000001</v>
      </c>
      <c r="O150" s="2">
        <v>1324.5</v>
      </c>
    </row>
    <row r="151" spans="1:15" x14ac:dyDescent="0.25">
      <c r="A151" s="12" t="s">
        <v>140</v>
      </c>
      <c r="B151" s="2">
        <v>4320.3999999999996</v>
      </c>
      <c r="C151" s="2">
        <v>4369.8</v>
      </c>
      <c r="D151" s="2">
        <v>4401.3999999999996</v>
      </c>
      <c r="E151" s="2">
        <v>4378.8999999999996</v>
      </c>
      <c r="F151" s="2">
        <v>4416.3</v>
      </c>
      <c r="G151" s="2">
        <v>4440.6000000000004</v>
      </c>
      <c r="H151" s="2">
        <v>4431.3999999999996</v>
      </c>
      <c r="I151" s="2">
        <v>4422.3</v>
      </c>
      <c r="J151" s="2">
        <v>4481.1000000000004</v>
      </c>
      <c r="K151" s="2">
        <v>4469.2</v>
      </c>
      <c r="L151" s="2">
        <v>4435.8</v>
      </c>
      <c r="M151" s="2">
        <v>4385.8999999999996</v>
      </c>
      <c r="N151" s="2">
        <v>4638</v>
      </c>
      <c r="O151" s="2">
        <v>4699.3999999999996</v>
      </c>
    </row>
    <row r="152" spans="1:15" x14ac:dyDescent="0.25">
      <c r="A152" s="12" t="s">
        <v>141</v>
      </c>
      <c r="B152" s="2">
        <v>15.4</v>
      </c>
      <c r="C152" s="2">
        <v>14.7</v>
      </c>
      <c r="D152" s="2">
        <v>15.6</v>
      </c>
      <c r="E152" s="2">
        <v>12.7</v>
      </c>
      <c r="F152" s="2">
        <v>13.8</v>
      </c>
      <c r="G152" s="2">
        <v>14.6</v>
      </c>
      <c r="H152" s="2">
        <v>15</v>
      </c>
      <c r="I152" s="2">
        <v>14.7</v>
      </c>
      <c r="J152" s="2">
        <v>13.8</v>
      </c>
      <c r="K152" s="2">
        <v>15.6</v>
      </c>
      <c r="L152" s="2">
        <v>15.5</v>
      </c>
      <c r="M152" s="2">
        <v>15.1</v>
      </c>
      <c r="N152" s="2">
        <v>17.2</v>
      </c>
      <c r="O152" s="2">
        <v>17.2</v>
      </c>
    </row>
    <row r="153" spans="1:15" x14ac:dyDescent="0.25">
      <c r="A153" s="12" t="s">
        <v>142</v>
      </c>
      <c r="B153" s="2">
        <v>16.7</v>
      </c>
      <c r="C153" s="2">
        <v>15.7</v>
      </c>
      <c r="D153" s="2">
        <v>15.8</v>
      </c>
      <c r="E153" s="2">
        <v>15.4</v>
      </c>
      <c r="F153" s="2">
        <v>15.1</v>
      </c>
      <c r="G153" s="2">
        <v>13.8</v>
      </c>
      <c r="H153" s="2">
        <v>12.5</v>
      </c>
      <c r="I153" s="2">
        <v>12.1</v>
      </c>
      <c r="J153" s="2">
        <v>11.8</v>
      </c>
      <c r="K153" s="2">
        <v>11.8</v>
      </c>
      <c r="L153" s="2">
        <v>12</v>
      </c>
      <c r="M153" s="2">
        <v>10.8</v>
      </c>
      <c r="N153" s="2">
        <v>15.9</v>
      </c>
      <c r="O153" s="2">
        <v>15.9</v>
      </c>
    </row>
    <row r="154" spans="1:15" x14ac:dyDescent="0.25">
      <c r="A154" s="12" t="s">
        <v>143</v>
      </c>
      <c r="B154" s="2">
        <v>1.8</v>
      </c>
      <c r="C154" s="2">
        <v>2</v>
      </c>
      <c r="D154" s="2">
        <v>2.1</v>
      </c>
      <c r="E154" s="2">
        <v>2</v>
      </c>
      <c r="F154" s="2">
        <v>2.1</v>
      </c>
      <c r="G154" s="2">
        <v>2</v>
      </c>
      <c r="H154" s="2">
        <v>2</v>
      </c>
      <c r="I154" s="2">
        <v>1.8</v>
      </c>
      <c r="J154" s="2">
        <v>1.8</v>
      </c>
      <c r="K154" s="2">
        <v>1.7</v>
      </c>
      <c r="L154" s="2">
        <v>1.7</v>
      </c>
      <c r="M154" s="2">
        <v>2</v>
      </c>
      <c r="N154" s="2">
        <v>0</v>
      </c>
      <c r="O154" s="2">
        <v>0</v>
      </c>
    </row>
    <row r="155" spans="1:15" x14ac:dyDescent="0.25">
      <c r="A155" s="12" t="s">
        <v>144</v>
      </c>
      <c r="B155" s="2">
        <v>6.5</v>
      </c>
      <c r="C155" s="2">
        <v>5.5</v>
      </c>
      <c r="D155" s="2">
        <v>5.8</v>
      </c>
      <c r="E155" s="2">
        <v>5.7</v>
      </c>
      <c r="F155" s="2">
        <v>5.3</v>
      </c>
      <c r="G155" s="2">
        <v>5.2</v>
      </c>
      <c r="H155" s="2">
        <v>7.7</v>
      </c>
      <c r="I155" s="2">
        <v>7.4</v>
      </c>
      <c r="J155" s="2">
        <v>6.9</v>
      </c>
      <c r="K155" s="2">
        <v>6.3</v>
      </c>
      <c r="L155" s="2">
        <v>6.3</v>
      </c>
      <c r="M155" s="2">
        <v>6</v>
      </c>
      <c r="N155" s="2">
        <v>8.6999999999999993</v>
      </c>
      <c r="O155" s="2">
        <v>10.7</v>
      </c>
    </row>
    <row r="156" spans="1:15" x14ac:dyDescent="0.25">
      <c r="A156" s="12" t="s">
        <v>145</v>
      </c>
      <c r="B156" s="10">
        <v>1.8</v>
      </c>
      <c r="C156" s="10">
        <v>1.5</v>
      </c>
      <c r="D156" s="10">
        <v>2</v>
      </c>
      <c r="E156" s="10">
        <v>2</v>
      </c>
      <c r="F156" s="10">
        <v>2</v>
      </c>
      <c r="G156" s="10">
        <v>2.1</v>
      </c>
      <c r="H156" s="10">
        <v>2.1</v>
      </c>
      <c r="I156" s="10">
        <v>2.1</v>
      </c>
      <c r="J156" s="10">
        <v>2.1</v>
      </c>
      <c r="K156" s="10">
        <v>2.2000000000000002</v>
      </c>
      <c r="L156" s="10">
        <v>2.1</v>
      </c>
      <c r="M156" s="10">
        <v>2.1</v>
      </c>
      <c r="N156" s="10">
        <v>2</v>
      </c>
      <c r="O156" s="10">
        <v>2</v>
      </c>
    </row>
    <row r="157" spans="1:15" x14ac:dyDescent="0.25">
      <c r="A157" s="13" t="s">
        <v>146</v>
      </c>
      <c r="B157" s="3">
        <v>7851.8</v>
      </c>
      <c r="C157" s="3">
        <v>7912.3</v>
      </c>
      <c r="D157" s="3">
        <v>7943.3</v>
      </c>
      <c r="E157" s="3">
        <v>8014.8</v>
      </c>
      <c r="F157" s="3">
        <v>8004.8</v>
      </c>
      <c r="G157" s="3">
        <v>8026.9</v>
      </c>
      <c r="H157" s="3">
        <v>8047.4</v>
      </c>
      <c r="I157" s="3">
        <v>8113.6</v>
      </c>
      <c r="J157" s="3">
        <v>8246.4</v>
      </c>
      <c r="K157" s="3">
        <v>8244.7999999999993</v>
      </c>
      <c r="L157" s="3">
        <v>8141.2</v>
      </c>
      <c r="M157" s="3">
        <v>8015.1</v>
      </c>
      <c r="N157" s="3">
        <v>8361.1</v>
      </c>
      <c r="O157" s="3">
        <v>8482.4</v>
      </c>
    </row>
    <row r="158" spans="1:15" x14ac:dyDescent="0.25">
      <c r="A158" s="11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</row>
    <row r="159" spans="1:15" x14ac:dyDescent="0.25">
      <c r="A159" s="11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</row>
    <row r="160" spans="1:15" x14ac:dyDescent="0.25">
      <c r="A160" s="14" t="s">
        <v>24</v>
      </c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</row>
    <row r="161" spans="1:15" x14ac:dyDescent="0.25">
      <c r="A161" s="12" t="s">
        <v>147</v>
      </c>
      <c r="B161" s="2">
        <v>258.2</v>
      </c>
      <c r="C161" s="2">
        <v>268.5</v>
      </c>
      <c r="D161" s="2">
        <v>265.7</v>
      </c>
      <c r="E161" s="2">
        <v>282.3</v>
      </c>
      <c r="F161" s="2">
        <v>272.2</v>
      </c>
      <c r="G161" s="2">
        <v>280.2</v>
      </c>
      <c r="H161" s="2">
        <v>281</v>
      </c>
      <c r="I161" s="2">
        <v>265.8</v>
      </c>
      <c r="J161" s="2">
        <v>253.7</v>
      </c>
      <c r="K161" s="2">
        <v>258.2</v>
      </c>
      <c r="L161" s="2">
        <v>261.60000000000002</v>
      </c>
      <c r="M161" s="2">
        <v>255.2</v>
      </c>
      <c r="N161" s="2">
        <v>232.4</v>
      </c>
      <c r="O161" s="2">
        <v>236.2</v>
      </c>
    </row>
    <row r="162" spans="1:15" x14ac:dyDescent="0.25">
      <c r="A162" s="12" t="s">
        <v>148</v>
      </c>
      <c r="B162" s="2">
        <v>0</v>
      </c>
      <c r="C162" s="2">
        <v>0</v>
      </c>
      <c r="D162" s="2">
        <v>0</v>
      </c>
      <c r="E162" s="2">
        <v>0</v>
      </c>
      <c r="F162" s="2">
        <v>0</v>
      </c>
      <c r="G162" s="2">
        <v>0</v>
      </c>
      <c r="H162" s="2">
        <v>0</v>
      </c>
      <c r="I162" s="2">
        <v>0</v>
      </c>
      <c r="J162" s="2">
        <v>0</v>
      </c>
      <c r="K162" s="2">
        <v>0</v>
      </c>
      <c r="L162" s="2">
        <v>0</v>
      </c>
      <c r="M162" s="2">
        <v>0.2</v>
      </c>
      <c r="N162" s="2">
        <v>0</v>
      </c>
      <c r="O162" s="2">
        <v>0</v>
      </c>
    </row>
    <row r="163" spans="1:15" x14ac:dyDescent="0.25">
      <c r="A163" s="12" t="s">
        <v>149</v>
      </c>
      <c r="B163" s="2">
        <v>0</v>
      </c>
      <c r="C163" s="2">
        <v>0</v>
      </c>
      <c r="D163" s="2">
        <v>0</v>
      </c>
      <c r="E163" s="2">
        <v>0</v>
      </c>
      <c r="F163" s="2">
        <v>0.5</v>
      </c>
      <c r="G163" s="2">
        <v>0.2</v>
      </c>
      <c r="H163" s="2">
        <v>0.4</v>
      </c>
      <c r="I163" s="2">
        <v>0.1</v>
      </c>
      <c r="J163" s="2">
        <v>1.5</v>
      </c>
      <c r="K163" s="2">
        <v>1.5</v>
      </c>
      <c r="L163" s="2">
        <v>1.8</v>
      </c>
      <c r="M163" s="2">
        <v>1.6</v>
      </c>
      <c r="N163" s="2">
        <v>0</v>
      </c>
      <c r="O163" s="2">
        <v>0</v>
      </c>
    </row>
    <row r="164" spans="1:15" x14ac:dyDescent="0.25">
      <c r="A164" s="12" t="s">
        <v>150</v>
      </c>
      <c r="B164" s="2">
        <v>0.2</v>
      </c>
      <c r="C164" s="2">
        <v>0.9</v>
      </c>
      <c r="D164" s="2">
        <v>1</v>
      </c>
      <c r="E164" s="2">
        <v>0</v>
      </c>
      <c r="F164" s="2">
        <v>0</v>
      </c>
      <c r="G164" s="2">
        <v>0</v>
      </c>
      <c r="H164" s="2">
        <v>0.1</v>
      </c>
      <c r="I164" s="2">
        <v>2.7</v>
      </c>
      <c r="J164" s="2">
        <v>22.8</v>
      </c>
      <c r="K164" s="2">
        <v>23.8</v>
      </c>
      <c r="L164" s="2">
        <v>23.6</v>
      </c>
      <c r="M164" s="2">
        <v>23.3</v>
      </c>
      <c r="N164" s="2">
        <v>1.5</v>
      </c>
      <c r="O164" s="2">
        <v>2.5</v>
      </c>
    </row>
    <row r="165" spans="1:15" x14ac:dyDescent="0.25">
      <c r="A165" s="12" t="s">
        <v>151</v>
      </c>
      <c r="B165" s="2">
        <v>0</v>
      </c>
      <c r="C165" s="2">
        <v>0</v>
      </c>
      <c r="D165" s="2">
        <v>0</v>
      </c>
      <c r="E165" s="2">
        <v>0</v>
      </c>
      <c r="F165" s="2">
        <v>0</v>
      </c>
      <c r="G165" s="2">
        <v>0</v>
      </c>
      <c r="H165" s="2">
        <v>0</v>
      </c>
      <c r="I165" s="2">
        <v>0</v>
      </c>
      <c r="J165" s="2">
        <v>0</v>
      </c>
      <c r="K165" s="2">
        <v>0</v>
      </c>
      <c r="L165" s="2">
        <v>0.4</v>
      </c>
      <c r="M165" s="2">
        <v>0.3</v>
      </c>
      <c r="N165" s="2">
        <v>0</v>
      </c>
      <c r="O165" s="2">
        <v>0</v>
      </c>
    </row>
    <row r="166" spans="1:15" x14ac:dyDescent="0.25">
      <c r="A166" s="12" t="s">
        <v>152</v>
      </c>
      <c r="B166" s="2">
        <v>27</v>
      </c>
      <c r="C166" s="2">
        <v>32.700000000000003</v>
      </c>
      <c r="D166" s="2">
        <v>39.200000000000003</v>
      </c>
      <c r="E166" s="2">
        <v>43.7</v>
      </c>
      <c r="F166" s="2">
        <v>62.1</v>
      </c>
      <c r="G166" s="2">
        <v>67</v>
      </c>
      <c r="H166" s="2">
        <v>74.400000000000006</v>
      </c>
      <c r="I166" s="2">
        <v>86.2</v>
      </c>
      <c r="J166" s="2">
        <v>99.2</v>
      </c>
      <c r="K166" s="2">
        <v>91.7</v>
      </c>
      <c r="L166" s="2">
        <v>73.3</v>
      </c>
      <c r="M166" s="2">
        <v>72.400000000000006</v>
      </c>
      <c r="N166" s="2">
        <v>30.8</v>
      </c>
      <c r="O166" s="2">
        <v>40.200000000000003</v>
      </c>
    </row>
    <row r="167" spans="1:15" x14ac:dyDescent="0.25">
      <c r="A167" s="12" t="s">
        <v>153</v>
      </c>
      <c r="B167" s="2">
        <v>0</v>
      </c>
      <c r="C167" s="2">
        <v>0</v>
      </c>
      <c r="D167" s="2">
        <v>0</v>
      </c>
      <c r="E167" s="2">
        <v>0</v>
      </c>
      <c r="F167" s="2">
        <v>3.5</v>
      </c>
      <c r="G167" s="2">
        <v>3.8</v>
      </c>
      <c r="H167" s="2">
        <v>4</v>
      </c>
      <c r="I167" s="2">
        <v>4.5999999999999996</v>
      </c>
      <c r="J167" s="2">
        <v>3.9</v>
      </c>
      <c r="K167" s="2">
        <v>3.4</v>
      </c>
      <c r="L167" s="2">
        <v>3.4</v>
      </c>
      <c r="M167" s="2">
        <v>3.8</v>
      </c>
      <c r="N167" s="2">
        <v>0</v>
      </c>
      <c r="O167" s="2">
        <v>0</v>
      </c>
    </row>
    <row r="168" spans="1:15" x14ac:dyDescent="0.25">
      <c r="A168" s="12" t="s">
        <v>154</v>
      </c>
      <c r="B168" s="10">
        <v>0</v>
      </c>
      <c r="C168" s="10">
        <v>0</v>
      </c>
      <c r="D168" s="10">
        <v>0</v>
      </c>
      <c r="E168" s="10">
        <v>0</v>
      </c>
      <c r="F168" s="10">
        <v>0.6</v>
      </c>
      <c r="G168" s="10">
        <v>0.7</v>
      </c>
      <c r="H168" s="10">
        <v>0.5</v>
      </c>
      <c r="I168" s="10">
        <v>0.5</v>
      </c>
      <c r="J168" s="10">
        <v>3.6</v>
      </c>
      <c r="K168" s="10">
        <v>3.6</v>
      </c>
      <c r="L168" s="10">
        <v>9.3000000000000007</v>
      </c>
      <c r="M168" s="10">
        <v>11.3</v>
      </c>
      <c r="N168" s="10">
        <v>0</v>
      </c>
      <c r="O168" s="10">
        <v>0</v>
      </c>
    </row>
    <row r="169" spans="1:15" x14ac:dyDescent="0.25">
      <c r="A169" s="13" t="s">
        <v>155</v>
      </c>
      <c r="B169" s="3">
        <v>285.39999999999998</v>
      </c>
      <c r="C169" s="3">
        <v>302.10000000000002</v>
      </c>
      <c r="D169" s="3">
        <v>305.89999999999998</v>
      </c>
      <c r="E169" s="3">
        <v>326</v>
      </c>
      <c r="F169" s="3">
        <v>338.9</v>
      </c>
      <c r="G169" s="3">
        <v>351.9</v>
      </c>
      <c r="H169" s="3">
        <v>360.4</v>
      </c>
      <c r="I169" s="3">
        <v>359.9</v>
      </c>
      <c r="J169" s="3">
        <v>384.7</v>
      </c>
      <c r="K169" s="3">
        <v>382.2</v>
      </c>
      <c r="L169" s="3">
        <v>373.4</v>
      </c>
      <c r="M169" s="3">
        <v>368.1</v>
      </c>
      <c r="N169" s="3">
        <v>264.7</v>
      </c>
      <c r="O169" s="3">
        <v>278.89999999999998</v>
      </c>
    </row>
    <row r="170" spans="1:15" x14ac:dyDescent="0.25">
      <c r="A170" s="11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</row>
    <row r="171" spans="1:15" x14ac:dyDescent="0.25">
      <c r="A171" s="11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</row>
    <row r="172" spans="1:15" x14ac:dyDescent="0.25">
      <c r="A172" s="14" t="s">
        <v>25</v>
      </c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</row>
    <row r="173" spans="1:15" x14ac:dyDescent="0.25">
      <c r="A173" s="12" t="s">
        <v>156</v>
      </c>
      <c r="B173" s="2">
        <v>0</v>
      </c>
      <c r="C173" s="2">
        <v>0</v>
      </c>
      <c r="D173" s="2">
        <v>0</v>
      </c>
      <c r="E173" s="2">
        <v>0</v>
      </c>
      <c r="F173" s="2">
        <v>0</v>
      </c>
      <c r="G173" s="2">
        <v>0</v>
      </c>
      <c r="H173" s="2">
        <v>0</v>
      </c>
      <c r="I173" s="2">
        <v>0</v>
      </c>
      <c r="J173" s="2">
        <v>0</v>
      </c>
      <c r="K173" s="2">
        <v>0</v>
      </c>
      <c r="L173" s="2">
        <v>0</v>
      </c>
      <c r="M173" s="2">
        <v>0</v>
      </c>
      <c r="N173" s="2">
        <v>0</v>
      </c>
      <c r="O173" s="2">
        <v>36</v>
      </c>
    </row>
    <row r="174" spans="1:15" x14ac:dyDescent="0.25">
      <c r="A174" s="12" t="s">
        <v>157</v>
      </c>
      <c r="B174" s="2">
        <v>70.599999999999994</v>
      </c>
      <c r="C174" s="2">
        <v>71.900000000000006</v>
      </c>
      <c r="D174" s="2">
        <v>78.099999999999994</v>
      </c>
      <c r="E174" s="2">
        <v>81.3</v>
      </c>
      <c r="F174" s="2">
        <v>83.3</v>
      </c>
      <c r="G174" s="2">
        <v>84.3</v>
      </c>
      <c r="H174" s="2">
        <v>85</v>
      </c>
      <c r="I174" s="2">
        <v>92.8</v>
      </c>
      <c r="J174" s="2">
        <v>95.2</v>
      </c>
      <c r="K174" s="2">
        <v>103.1</v>
      </c>
      <c r="L174" s="2">
        <v>101.1</v>
      </c>
      <c r="M174" s="2">
        <v>91</v>
      </c>
      <c r="N174" s="2">
        <v>94.1</v>
      </c>
      <c r="O174" s="2">
        <v>0</v>
      </c>
    </row>
    <row r="175" spans="1:15" x14ac:dyDescent="0.25">
      <c r="A175" s="12" t="s">
        <v>158</v>
      </c>
      <c r="B175" s="2">
        <v>18159.099999999999</v>
      </c>
      <c r="C175" s="2">
        <v>18891.900000000001</v>
      </c>
      <c r="D175" s="2">
        <v>19614.599999999999</v>
      </c>
      <c r="E175" s="2">
        <v>20024</v>
      </c>
      <c r="F175" s="2">
        <v>20488.5</v>
      </c>
      <c r="G175" s="2">
        <v>20855.7</v>
      </c>
      <c r="H175" s="2">
        <v>20793</v>
      </c>
      <c r="I175" s="2">
        <v>20745</v>
      </c>
      <c r="J175" s="2">
        <v>21049.8</v>
      </c>
      <c r="K175" s="2">
        <v>21498.799999999999</v>
      </c>
      <c r="L175" s="2">
        <v>21386.7</v>
      </c>
      <c r="M175" s="2">
        <v>21723.9</v>
      </c>
      <c r="N175" s="2">
        <v>19952.599999999999</v>
      </c>
      <c r="O175" s="2">
        <v>19969.099999999999</v>
      </c>
    </row>
    <row r="176" spans="1:15" x14ac:dyDescent="0.25">
      <c r="A176" s="12" t="s">
        <v>159</v>
      </c>
      <c r="B176" s="2">
        <v>5426.5</v>
      </c>
      <c r="C176" s="2">
        <v>5452.6</v>
      </c>
      <c r="D176" s="2">
        <v>5554.1</v>
      </c>
      <c r="E176" s="2">
        <v>5698.9</v>
      </c>
      <c r="F176" s="2">
        <v>5800.7</v>
      </c>
      <c r="G176" s="2">
        <v>5892.8</v>
      </c>
      <c r="H176" s="2">
        <v>5875.8</v>
      </c>
      <c r="I176" s="2">
        <v>6046.5</v>
      </c>
      <c r="J176" s="2">
        <v>6206.3</v>
      </c>
      <c r="K176" s="2">
        <v>6199.8</v>
      </c>
      <c r="L176" s="2">
        <v>5829.5</v>
      </c>
      <c r="M176" s="2">
        <v>5774</v>
      </c>
      <c r="N176" s="2">
        <v>5810.6</v>
      </c>
      <c r="O176" s="2">
        <v>5919.9</v>
      </c>
    </row>
    <row r="177" spans="1:15" x14ac:dyDescent="0.25">
      <c r="A177" s="12" t="s">
        <v>160</v>
      </c>
      <c r="B177" s="2">
        <v>1159.2</v>
      </c>
      <c r="C177" s="2">
        <v>1197.4000000000001</v>
      </c>
      <c r="D177" s="2">
        <v>1181</v>
      </c>
      <c r="E177" s="2">
        <v>1184.5999999999999</v>
      </c>
      <c r="F177" s="2">
        <v>1192.5</v>
      </c>
      <c r="G177" s="2">
        <v>1233.0999999999999</v>
      </c>
      <c r="H177" s="2">
        <v>1268.5999999999999</v>
      </c>
      <c r="I177" s="2">
        <v>1320</v>
      </c>
      <c r="J177" s="2">
        <v>1426.2</v>
      </c>
      <c r="K177" s="2">
        <v>1452.9</v>
      </c>
      <c r="L177" s="2">
        <v>1370.9</v>
      </c>
      <c r="M177" s="2">
        <v>1363.8</v>
      </c>
      <c r="N177" s="2">
        <v>1305.9000000000001</v>
      </c>
      <c r="O177" s="2">
        <v>1305.9000000000001</v>
      </c>
    </row>
    <row r="178" spans="1:15" x14ac:dyDescent="0.25">
      <c r="A178" s="12" t="s">
        <v>161</v>
      </c>
      <c r="B178" s="2">
        <v>1107.4000000000001</v>
      </c>
      <c r="C178" s="2">
        <v>1122.5</v>
      </c>
      <c r="D178" s="2">
        <v>1124.3</v>
      </c>
      <c r="E178" s="2">
        <v>1171.2</v>
      </c>
      <c r="F178" s="2">
        <v>1229.8</v>
      </c>
      <c r="G178" s="2">
        <v>1269.9000000000001</v>
      </c>
      <c r="H178" s="2">
        <v>1235.9000000000001</v>
      </c>
      <c r="I178" s="2">
        <v>1152.4000000000001</v>
      </c>
      <c r="J178" s="2">
        <v>1217.7</v>
      </c>
      <c r="K178" s="2">
        <v>1300.0999999999999</v>
      </c>
      <c r="L178" s="2">
        <v>1233.2</v>
      </c>
      <c r="M178" s="2">
        <v>1252.9000000000001</v>
      </c>
      <c r="N178" s="2">
        <v>1218.3</v>
      </c>
      <c r="O178" s="2">
        <v>1220.3</v>
      </c>
    </row>
    <row r="179" spans="1:15" x14ac:dyDescent="0.25">
      <c r="A179" s="12" t="s">
        <v>162</v>
      </c>
      <c r="B179" s="2">
        <v>654.29999999999995</v>
      </c>
      <c r="C179" s="2">
        <v>672.2</v>
      </c>
      <c r="D179" s="2">
        <v>639.1</v>
      </c>
      <c r="E179" s="2">
        <v>651.70000000000005</v>
      </c>
      <c r="F179" s="2">
        <v>648.29999999999995</v>
      </c>
      <c r="G179" s="2">
        <v>667.7</v>
      </c>
      <c r="H179" s="2">
        <v>667.9</v>
      </c>
      <c r="I179" s="2">
        <v>669.3</v>
      </c>
      <c r="J179" s="2">
        <v>679.5</v>
      </c>
      <c r="K179" s="2">
        <v>693.8</v>
      </c>
      <c r="L179" s="2">
        <v>676.8</v>
      </c>
      <c r="M179" s="2">
        <v>642.20000000000005</v>
      </c>
      <c r="N179" s="2">
        <v>615.6</v>
      </c>
      <c r="O179" s="2">
        <v>613.4</v>
      </c>
    </row>
    <row r="180" spans="1:15" x14ac:dyDescent="0.25">
      <c r="A180" s="12" t="s">
        <v>163</v>
      </c>
      <c r="B180" s="2">
        <v>19.8</v>
      </c>
      <c r="C180" s="2">
        <v>17.399999999999999</v>
      </c>
      <c r="D180" s="2">
        <v>15.5</v>
      </c>
      <c r="E180" s="2">
        <v>16.5</v>
      </c>
      <c r="F180" s="2">
        <v>22.2</v>
      </c>
      <c r="G180" s="2">
        <v>17.899999999999999</v>
      </c>
      <c r="H180" s="2">
        <v>15.7</v>
      </c>
      <c r="I180" s="2">
        <v>17.399999999999999</v>
      </c>
      <c r="J180" s="2">
        <v>16.5</v>
      </c>
      <c r="K180" s="2">
        <v>15.3</v>
      </c>
      <c r="L180" s="2">
        <v>13.3</v>
      </c>
      <c r="M180" s="2">
        <v>12.5</v>
      </c>
      <c r="N180" s="2">
        <v>0</v>
      </c>
      <c r="O180" s="2">
        <v>0</v>
      </c>
    </row>
    <row r="181" spans="1:15" x14ac:dyDescent="0.25">
      <c r="A181" s="12" t="s">
        <v>164</v>
      </c>
      <c r="B181" s="2">
        <v>1545.3</v>
      </c>
      <c r="C181" s="2">
        <v>1635.5</v>
      </c>
      <c r="D181" s="2">
        <v>1642.6</v>
      </c>
      <c r="E181" s="2">
        <v>1638.6</v>
      </c>
      <c r="F181" s="2">
        <v>1530.9</v>
      </c>
      <c r="G181" s="2">
        <v>1628.3</v>
      </c>
      <c r="H181" s="2">
        <v>1650</v>
      </c>
      <c r="I181" s="2">
        <v>1669.7</v>
      </c>
      <c r="J181" s="2">
        <v>1738.9</v>
      </c>
      <c r="K181" s="2">
        <v>1669</v>
      </c>
      <c r="L181" s="2">
        <v>1702.5</v>
      </c>
      <c r="M181" s="2">
        <v>1674.5</v>
      </c>
      <c r="N181" s="2">
        <v>1559.5</v>
      </c>
      <c r="O181" s="2">
        <v>1565.8</v>
      </c>
    </row>
    <row r="182" spans="1:15" x14ac:dyDescent="0.25">
      <c r="A182" s="12" t="s">
        <v>165</v>
      </c>
      <c r="B182" s="2">
        <v>0</v>
      </c>
      <c r="C182" s="2">
        <v>0</v>
      </c>
      <c r="D182" s="2">
        <v>0</v>
      </c>
      <c r="E182" s="2">
        <v>0</v>
      </c>
      <c r="F182" s="2">
        <v>0</v>
      </c>
      <c r="G182" s="2">
        <v>0</v>
      </c>
      <c r="H182" s="2">
        <v>0</v>
      </c>
      <c r="I182" s="2">
        <v>0</v>
      </c>
      <c r="J182" s="2">
        <v>0</v>
      </c>
      <c r="K182" s="2">
        <v>0</v>
      </c>
      <c r="L182" s="2">
        <v>0</v>
      </c>
      <c r="M182" s="2">
        <v>0</v>
      </c>
      <c r="N182" s="2">
        <v>0</v>
      </c>
      <c r="O182" s="2">
        <v>54.4</v>
      </c>
    </row>
    <row r="183" spans="1:15" x14ac:dyDescent="0.25">
      <c r="A183" s="12" t="s">
        <v>166</v>
      </c>
      <c r="B183" s="10">
        <v>13735.9</v>
      </c>
      <c r="C183" s="10">
        <v>14235.4</v>
      </c>
      <c r="D183" s="10">
        <v>14494.9</v>
      </c>
      <c r="E183" s="10">
        <v>14635.1</v>
      </c>
      <c r="F183" s="10">
        <v>14778</v>
      </c>
      <c r="G183" s="10">
        <v>14949.3</v>
      </c>
      <c r="H183" s="10">
        <v>15052.2</v>
      </c>
      <c r="I183" s="10">
        <v>15268.8</v>
      </c>
      <c r="J183" s="10">
        <v>15604.7</v>
      </c>
      <c r="K183" s="10">
        <v>15892.4</v>
      </c>
      <c r="L183" s="10">
        <v>15633.7</v>
      </c>
      <c r="M183" s="10">
        <v>15671</v>
      </c>
      <c r="N183" s="10">
        <v>14589.8</v>
      </c>
      <c r="O183" s="10">
        <v>14579.6</v>
      </c>
    </row>
    <row r="184" spans="1:15" x14ac:dyDescent="0.25">
      <c r="A184" s="13" t="s">
        <v>167</v>
      </c>
      <c r="B184" s="3">
        <v>41878.1</v>
      </c>
      <c r="C184" s="3">
        <v>43296.800000000003</v>
      </c>
      <c r="D184" s="3">
        <v>44344.2</v>
      </c>
      <c r="E184" s="3">
        <v>45101.9</v>
      </c>
      <c r="F184" s="3">
        <v>45774.2</v>
      </c>
      <c r="G184" s="3">
        <v>46599</v>
      </c>
      <c r="H184" s="3">
        <v>46644.1</v>
      </c>
      <c r="I184" s="3">
        <v>46981.9</v>
      </c>
      <c r="J184" s="3">
        <v>48034.8</v>
      </c>
      <c r="K184" s="3">
        <v>48825.2</v>
      </c>
      <c r="L184" s="3">
        <v>47947.5</v>
      </c>
      <c r="M184" s="3">
        <v>48205.599999999999</v>
      </c>
      <c r="N184" s="3">
        <v>45146.400000000001</v>
      </c>
      <c r="O184" s="3">
        <v>45264.4</v>
      </c>
    </row>
    <row r="185" spans="1:15" x14ac:dyDescent="0.25">
      <c r="A185" s="11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</row>
    <row r="186" spans="1:15" x14ac:dyDescent="0.25">
      <c r="A186" s="14" t="s">
        <v>26</v>
      </c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</row>
    <row r="187" spans="1:15" x14ac:dyDescent="0.25">
      <c r="A187" s="12" t="s">
        <v>168</v>
      </c>
      <c r="B187" s="2">
        <v>74.3</v>
      </c>
      <c r="C187" s="2">
        <v>76.5</v>
      </c>
      <c r="D187" s="2">
        <v>78.400000000000006</v>
      </c>
      <c r="E187" s="2">
        <v>82.6</v>
      </c>
      <c r="F187" s="2">
        <v>78.5</v>
      </c>
      <c r="G187" s="2">
        <v>82.1</v>
      </c>
      <c r="H187" s="2">
        <v>85.6</v>
      </c>
      <c r="I187" s="2">
        <v>86.2</v>
      </c>
      <c r="J187" s="2">
        <v>89.7</v>
      </c>
      <c r="K187" s="2">
        <v>88</v>
      </c>
      <c r="L187" s="2">
        <v>87.1</v>
      </c>
      <c r="M187" s="2">
        <v>85.7</v>
      </c>
      <c r="N187" s="2">
        <v>86</v>
      </c>
      <c r="O187" s="2">
        <v>86</v>
      </c>
    </row>
    <row r="188" spans="1:15" x14ac:dyDescent="0.25">
      <c r="A188" s="12" t="s">
        <v>169</v>
      </c>
      <c r="B188" s="2">
        <v>117.6</v>
      </c>
      <c r="C188" s="2">
        <v>117.9</v>
      </c>
      <c r="D188" s="2">
        <v>117</v>
      </c>
      <c r="E188" s="2">
        <v>119.5</v>
      </c>
      <c r="F188" s="2">
        <v>110.6</v>
      </c>
      <c r="G188" s="2">
        <v>104.1</v>
      </c>
      <c r="H188" s="2">
        <v>105.2</v>
      </c>
      <c r="I188" s="2">
        <v>109.1</v>
      </c>
      <c r="J188" s="2">
        <v>112.4</v>
      </c>
      <c r="K188" s="2">
        <v>113.3</v>
      </c>
      <c r="L188" s="2">
        <v>107.3</v>
      </c>
      <c r="M188" s="2">
        <v>100.7</v>
      </c>
      <c r="N188" s="2">
        <v>109.2</v>
      </c>
      <c r="O188" s="2">
        <v>109.2</v>
      </c>
    </row>
    <row r="189" spans="1:15" x14ac:dyDescent="0.25">
      <c r="A189" s="12" t="s">
        <v>170</v>
      </c>
      <c r="B189" s="2">
        <v>23</v>
      </c>
      <c r="C189" s="2">
        <v>24.8</v>
      </c>
      <c r="D189" s="2">
        <v>25.7</v>
      </c>
      <c r="E189" s="2">
        <v>25.1</v>
      </c>
      <c r="F189" s="2">
        <v>26</v>
      </c>
      <c r="G189" s="2">
        <v>27.4</v>
      </c>
      <c r="H189" s="2">
        <v>27.7</v>
      </c>
      <c r="I189" s="2">
        <v>26</v>
      </c>
      <c r="J189" s="2">
        <v>25.9</v>
      </c>
      <c r="K189" s="2">
        <v>26.6</v>
      </c>
      <c r="L189" s="2">
        <v>26.8</v>
      </c>
      <c r="M189" s="2">
        <v>26.2</v>
      </c>
      <c r="N189" s="2">
        <v>20.9</v>
      </c>
      <c r="O189" s="2">
        <v>20.8</v>
      </c>
    </row>
    <row r="190" spans="1:15" x14ac:dyDescent="0.25">
      <c r="A190" s="12" t="s">
        <v>171</v>
      </c>
      <c r="B190" s="2">
        <v>156.5</v>
      </c>
      <c r="C190" s="2">
        <v>159.80000000000001</v>
      </c>
      <c r="D190" s="2">
        <v>172.8</v>
      </c>
      <c r="E190" s="2">
        <v>165.7</v>
      </c>
      <c r="F190" s="2">
        <v>180.2</v>
      </c>
      <c r="G190" s="2">
        <v>179.3</v>
      </c>
      <c r="H190" s="2">
        <v>174.7</v>
      </c>
      <c r="I190" s="2">
        <v>189.6</v>
      </c>
      <c r="J190" s="2">
        <v>206.5</v>
      </c>
      <c r="K190" s="2">
        <v>216.7</v>
      </c>
      <c r="L190" s="2">
        <v>195</v>
      </c>
      <c r="M190" s="2">
        <v>201.6</v>
      </c>
      <c r="N190" s="2">
        <v>217.7</v>
      </c>
      <c r="O190" s="2">
        <v>218.7</v>
      </c>
    </row>
    <row r="191" spans="1:15" x14ac:dyDescent="0.25">
      <c r="A191" s="12" t="s">
        <v>172</v>
      </c>
      <c r="B191" s="2">
        <v>14.8</v>
      </c>
      <c r="C191" s="2">
        <v>16.2</v>
      </c>
      <c r="D191" s="2">
        <v>17.8</v>
      </c>
      <c r="E191" s="2">
        <v>18.2</v>
      </c>
      <c r="F191" s="2">
        <v>16.600000000000001</v>
      </c>
      <c r="G191" s="2">
        <v>16.7</v>
      </c>
      <c r="H191" s="2">
        <v>16.3</v>
      </c>
      <c r="I191" s="2">
        <v>16.100000000000001</v>
      </c>
      <c r="J191" s="2">
        <v>17.3</v>
      </c>
      <c r="K191" s="2">
        <v>16.2</v>
      </c>
      <c r="L191" s="2">
        <v>14.2</v>
      </c>
      <c r="M191" s="2">
        <v>13.5</v>
      </c>
      <c r="N191" s="2">
        <v>13</v>
      </c>
      <c r="O191" s="2">
        <v>12.9</v>
      </c>
    </row>
    <row r="192" spans="1:15" x14ac:dyDescent="0.25">
      <c r="A192" s="12" t="s">
        <v>173</v>
      </c>
      <c r="B192" s="2">
        <v>49.4</v>
      </c>
      <c r="C192" s="2">
        <v>52.7</v>
      </c>
      <c r="D192" s="2">
        <v>51</v>
      </c>
      <c r="E192" s="2">
        <v>49.3</v>
      </c>
      <c r="F192" s="2">
        <v>42.1</v>
      </c>
      <c r="G192" s="2">
        <v>43.8</v>
      </c>
      <c r="H192" s="2">
        <v>45.6</v>
      </c>
      <c r="I192" s="2">
        <v>46.5</v>
      </c>
      <c r="J192" s="2">
        <v>46</v>
      </c>
      <c r="K192" s="2">
        <v>43.5</v>
      </c>
      <c r="L192" s="2">
        <v>34</v>
      </c>
      <c r="M192" s="2">
        <v>30</v>
      </c>
      <c r="N192" s="2">
        <v>34</v>
      </c>
      <c r="O192" s="2">
        <v>33.9</v>
      </c>
    </row>
    <row r="193" spans="1:15" x14ac:dyDescent="0.25">
      <c r="A193" s="12" t="s">
        <v>174</v>
      </c>
      <c r="B193" s="10">
        <v>13.3</v>
      </c>
      <c r="C193" s="10">
        <v>14.9</v>
      </c>
      <c r="D193" s="10">
        <v>23</v>
      </c>
      <c r="E193" s="10">
        <v>24.6</v>
      </c>
      <c r="F193" s="10">
        <v>25</v>
      </c>
      <c r="G193" s="10">
        <v>23.6</v>
      </c>
      <c r="H193" s="10">
        <v>36</v>
      </c>
      <c r="I193" s="10">
        <v>38.6</v>
      </c>
      <c r="J193" s="10">
        <v>41.7</v>
      </c>
      <c r="K193" s="10">
        <v>43.2</v>
      </c>
      <c r="L193" s="10">
        <v>28.9</v>
      </c>
      <c r="M193" s="10">
        <v>25.7</v>
      </c>
      <c r="N193" s="10">
        <v>30</v>
      </c>
      <c r="O193" s="10">
        <v>30</v>
      </c>
    </row>
    <row r="194" spans="1:15" x14ac:dyDescent="0.25">
      <c r="A194" s="13" t="s">
        <v>175</v>
      </c>
      <c r="B194" s="3">
        <v>448.9</v>
      </c>
      <c r="C194" s="3">
        <v>462.8</v>
      </c>
      <c r="D194" s="3">
        <v>485.7</v>
      </c>
      <c r="E194" s="3">
        <v>485</v>
      </c>
      <c r="F194" s="3">
        <v>479</v>
      </c>
      <c r="G194" s="3">
        <v>477</v>
      </c>
      <c r="H194" s="3">
        <v>491.1</v>
      </c>
      <c r="I194" s="3">
        <v>512.1</v>
      </c>
      <c r="J194" s="3">
        <v>539.5</v>
      </c>
      <c r="K194" s="3">
        <v>547.5</v>
      </c>
      <c r="L194" s="3">
        <v>493.2</v>
      </c>
      <c r="M194" s="3">
        <v>483.4</v>
      </c>
      <c r="N194" s="3">
        <v>510.8</v>
      </c>
      <c r="O194" s="3">
        <v>511.5</v>
      </c>
    </row>
    <row r="195" spans="1:15" x14ac:dyDescent="0.25">
      <c r="A195" s="11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</row>
    <row r="196" spans="1:15" x14ac:dyDescent="0.25">
      <c r="A196" s="13" t="s">
        <v>176</v>
      </c>
      <c r="B196" s="3">
        <v>42612.4</v>
      </c>
      <c r="C196" s="3">
        <v>44061.7</v>
      </c>
      <c r="D196" s="3">
        <v>45135.8</v>
      </c>
      <c r="E196" s="3">
        <v>45912.9</v>
      </c>
      <c r="F196" s="3">
        <v>46592.1</v>
      </c>
      <c r="G196" s="3">
        <v>47427.9</v>
      </c>
      <c r="H196" s="3">
        <v>47495.6</v>
      </c>
      <c r="I196" s="3">
        <v>47853.9</v>
      </c>
      <c r="J196" s="3">
        <v>48959</v>
      </c>
      <c r="K196" s="3">
        <v>49754.9</v>
      </c>
      <c r="L196" s="3">
        <v>48814.1</v>
      </c>
      <c r="M196" s="3">
        <v>49057.2</v>
      </c>
      <c r="N196" s="3">
        <v>45921.9</v>
      </c>
      <c r="O196" s="3">
        <v>46054.8</v>
      </c>
    </row>
    <row r="197" spans="1:15" x14ac:dyDescent="0.25">
      <c r="A197" s="11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</row>
    <row r="198" spans="1:15" x14ac:dyDescent="0.25">
      <c r="A198" s="11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</row>
    <row r="199" spans="1:15" x14ac:dyDescent="0.25">
      <c r="A199" s="14" t="s">
        <v>27</v>
      </c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</row>
    <row r="200" spans="1:15" x14ac:dyDescent="0.25">
      <c r="A200" s="12" t="s">
        <v>177</v>
      </c>
      <c r="B200" s="10">
        <v>0</v>
      </c>
      <c r="C200" s="10">
        <v>0</v>
      </c>
      <c r="D200" s="10">
        <v>0</v>
      </c>
      <c r="E200" s="10">
        <v>0</v>
      </c>
      <c r="F200" s="10">
        <v>0</v>
      </c>
      <c r="G200" s="10">
        <v>0</v>
      </c>
      <c r="H200" s="10">
        <v>0</v>
      </c>
      <c r="I200" s="10">
        <v>0</v>
      </c>
      <c r="J200" s="10">
        <v>0</v>
      </c>
      <c r="K200" s="10">
        <v>0</v>
      </c>
      <c r="L200" s="10">
        <v>0</v>
      </c>
      <c r="M200" s="10">
        <v>0</v>
      </c>
      <c r="N200" s="10">
        <v>1.3</v>
      </c>
      <c r="O200" s="10">
        <v>2.4</v>
      </c>
    </row>
    <row r="201" spans="1:15" x14ac:dyDescent="0.25">
      <c r="A201" s="13" t="s">
        <v>178</v>
      </c>
      <c r="B201" s="3">
        <v>0</v>
      </c>
      <c r="C201" s="3">
        <v>0</v>
      </c>
      <c r="D201" s="3">
        <v>0</v>
      </c>
      <c r="E201" s="3">
        <v>0</v>
      </c>
      <c r="F201" s="3">
        <v>0</v>
      </c>
      <c r="G201" s="3">
        <v>0</v>
      </c>
      <c r="H201" s="3">
        <v>0</v>
      </c>
      <c r="I201" s="3">
        <v>0</v>
      </c>
      <c r="J201" s="3">
        <v>0</v>
      </c>
      <c r="K201" s="3">
        <v>0</v>
      </c>
      <c r="L201" s="3">
        <v>0</v>
      </c>
      <c r="M201" s="3">
        <v>0</v>
      </c>
      <c r="N201" s="3">
        <v>1.3</v>
      </c>
      <c r="O201" s="3">
        <v>2.4</v>
      </c>
    </row>
    <row r="202" spans="1:15" x14ac:dyDescent="0.25">
      <c r="A202" s="11"/>
    </row>
    <row r="203" spans="1:15" x14ac:dyDescent="0.25">
      <c r="A203" s="35" t="s">
        <v>207</v>
      </c>
      <c r="B203" s="43" t="str">
        <f>B5</f>
        <v>FY 2000</v>
      </c>
      <c r="C203" s="43" t="str">
        <f t="shared" ref="C203:M203" si="0">C5</f>
        <v>FY 2001</v>
      </c>
      <c r="D203" s="43" t="str">
        <f t="shared" si="0"/>
        <v>FY 2002</v>
      </c>
      <c r="E203" s="43" t="str">
        <f t="shared" si="0"/>
        <v>FY 2003</v>
      </c>
      <c r="F203" s="43" t="str">
        <f t="shared" si="0"/>
        <v>FY 2004</v>
      </c>
      <c r="G203" s="43" t="str">
        <f t="shared" si="0"/>
        <v>FY 2005</v>
      </c>
      <c r="H203" s="43" t="str">
        <f t="shared" si="0"/>
        <v>FY 2006</v>
      </c>
      <c r="I203" s="43" t="str">
        <f t="shared" si="0"/>
        <v>FY 2007</v>
      </c>
      <c r="J203" s="43" t="str">
        <f t="shared" si="0"/>
        <v>FY 2008</v>
      </c>
      <c r="K203" s="43" t="str">
        <f t="shared" si="0"/>
        <v>FY 2009</v>
      </c>
      <c r="L203" s="43" t="str">
        <f t="shared" si="0"/>
        <v>FY 2010</v>
      </c>
      <c r="M203" s="43" t="str">
        <f t="shared" si="0"/>
        <v>FY 2011</v>
      </c>
    </row>
    <row r="204" spans="1:15" x14ac:dyDescent="0.25">
      <c r="A204" s="11" t="s">
        <v>179</v>
      </c>
      <c r="B204">
        <f>B17</f>
        <v>97257.9</v>
      </c>
      <c r="C204">
        <f t="shared" ref="C204:M204" si="1">C17</f>
        <v>99438.9</v>
      </c>
      <c r="D204">
        <f t="shared" si="1"/>
        <v>100973.4</v>
      </c>
      <c r="E204">
        <f t="shared" si="1"/>
        <v>101561.60000000001</v>
      </c>
      <c r="F204">
        <f t="shared" si="1"/>
        <v>102292.4</v>
      </c>
      <c r="G204">
        <f t="shared" si="1"/>
        <v>103804</v>
      </c>
      <c r="H204">
        <f t="shared" si="1"/>
        <v>103542</v>
      </c>
      <c r="I204">
        <f t="shared" si="1"/>
        <v>105282.9</v>
      </c>
      <c r="J204">
        <f t="shared" si="1"/>
        <v>107841.8</v>
      </c>
      <c r="K204">
        <f t="shared" si="1"/>
        <v>108954.2</v>
      </c>
      <c r="L204">
        <f t="shared" si="1"/>
        <v>106465.60000000001</v>
      </c>
      <c r="M204">
        <f t="shared" si="1"/>
        <v>103996.3</v>
      </c>
    </row>
    <row r="205" spans="1:15" x14ac:dyDescent="0.25">
      <c r="A205" s="11" t="s">
        <v>182</v>
      </c>
      <c r="B205">
        <f>-B184</f>
        <v>-41878.1</v>
      </c>
      <c r="C205">
        <f t="shared" ref="C205:M205" si="2">-C184</f>
        <v>-43296.800000000003</v>
      </c>
      <c r="D205">
        <f t="shared" si="2"/>
        <v>-44344.2</v>
      </c>
      <c r="E205">
        <f t="shared" si="2"/>
        <v>-45101.9</v>
      </c>
      <c r="F205">
        <f t="shared" si="2"/>
        <v>-45774.2</v>
      </c>
      <c r="G205">
        <f t="shared" si="2"/>
        <v>-46599</v>
      </c>
      <c r="H205">
        <f t="shared" si="2"/>
        <v>-46644.1</v>
      </c>
      <c r="I205">
        <f t="shared" si="2"/>
        <v>-46981.9</v>
      </c>
      <c r="J205">
        <f t="shared" si="2"/>
        <v>-48034.8</v>
      </c>
      <c r="K205">
        <f t="shared" si="2"/>
        <v>-48825.2</v>
      </c>
      <c r="L205">
        <f t="shared" si="2"/>
        <v>-47947.5</v>
      </c>
      <c r="M205">
        <f t="shared" si="2"/>
        <v>-48205.599999999999</v>
      </c>
    </row>
    <row r="206" spans="1:15" x14ac:dyDescent="0.25">
      <c r="A206" s="11" t="s">
        <v>181</v>
      </c>
      <c r="B206">
        <f>-B157</f>
        <v>-7851.8</v>
      </c>
      <c r="C206">
        <f t="shared" ref="C206:M206" si="3">-C157</f>
        <v>-7912.3</v>
      </c>
      <c r="D206">
        <f t="shared" si="3"/>
        <v>-7943.3</v>
      </c>
      <c r="E206">
        <f t="shared" si="3"/>
        <v>-8014.8</v>
      </c>
      <c r="F206">
        <f t="shared" si="3"/>
        <v>-8004.8</v>
      </c>
      <c r="G206">
        <f t="shared" si="3"/>
        <v>-8026.9</v>
      </c>
      <c r="H206">
        <f t="shared" si="3"/>
        <v>-8047.4</v>
      </c>
      <c r="I206">
        <f t="shared" si="3"/>
        <v>-8113.6</v>
      </c>
      <c r="J206">
        <f t="shared" si="3"/>
        <v>-8246.4</v>
      </c>
      <c r="K206">
        <f t="shared" si="3"/>
        <v>-8244.7999999999993</v>
      </c>
      <c r="L206">
        <f t="shared" si="3"/>
        <v>-8141.2</v>
      </c>
      <c r="M206">
        <f t="shared" si="3"/>
        <v>-8015.1</v>
      </c>
    </row>
    <row r="207" spans="1:15" x14ac:dyDescent="0.25">
      <c r="A207" s="11" t="s">
        <v>221</v>
      </c>
      <c r="B207" s="16">
        <f>-B107</f>
        <v>-2201.9</v>
      </c>
      <c r="C207" s="16">
        <f t="shared" ref="C207:M207" si="4">-C107</f>
        <v>-2250.8000000000002</v>
      </c>
      <c r="D207" s="16">
        <f t="shared" si="4"/>
        <v>-2384.3000000000002</v>
      </c>
      <c r="E207" s="16">
        <f t="shared" si="4"/>
        <v>-2406.3000000000002</v>
      </c>
      <c r="F207" s="16">
        <f t="shared" si="4"/>
        <v>-2317.1999999999998</v>
      </c>
      <c r="G207" s="16">
        <f t="shared" si="4"/>
        <v>-2082.6</v>
      </c>
      <c r="H207" s="16">
        <f t="shared" si="4"/>
        <v>-1903</v>
      </c>
      <c r="I207" s="16">
        <f t="shared" si="4"/>
        <v>-1872.1</v>
      </c>
      <c r="J207" s="16">
        <f t="shared" si="4"/>
        <v>-1860</v>
      </c>
      <c r="K207" s="16">
        <f t="shared" si="4"/>
        <v>-2049.6</v>
      </c>
      <c r="L207" s="16">
        <f t="shared" si="4"/>
        <v>-2487.3000000000002</v>
      </c>
      <c r="M207" s="16">
        <f t="shared" si="4"/>
        <v>-2552.6</v>
      </c>
    </row>
    <row r="208" spans="1:15" x14ac:dyDescent="0.25">
      <c r="A208" s="15" t="s">
        <v>180</v>
      </c>
      <c r="B208" s="8">
        <f>SUM(B204:B207)</f>
        <v>45326.099999999991</v>
      </c>
      <c r="C208" s="8">
        <f t="shared" ref="C208:M208" si="5">SUM(C204:C207)</f>
        <v>45978.999999999985</v>
      </c>
      <c r="D208" s="8">
        <f t="shared" si="5"/>
        <v>46301.599999999991</v>
      </c>
      <c r="E208" s="8">
        <f t="shared" si="5"/>
        <v>46038.6</v>
      </c>
      <c r="F208" s="8">
        <f t="shared" si="5"/>
        <v>46196.2</v>
      </c>
      <c r="G208" s="8">
        <f t="shared" si="5"/>
        <v>47095.5</v>
      </c>
      <c r="H208" s="8">
        <f t="shared" si="5"/>
        <v>46947.5</v>
      </c>
      <c r="I208" s="8">
        <f t="shared" si="5"/>
        <v>48315.299999999996</v>
      </c>
      <c r="J208" s="8">
        <f t="shared" si="5"/>
        <v>49700.6</v>
      </c>
      <c r="K208" s="8">
        <f t="shared" si="5"/>
        <v>49834.6</v>
      </c>
      <c r="L208" s="8">
        <f t="shared" si="5"/>
        <v>47889.600000000006</v>
      </c>
      <c r="M208" s="8">
        <f t="shared" si="5"/>
        <v>45223.000000000007</v>
      </c>
    </row>
    <row r="209" spans="1:16" x14ac:dyDescent="0.25">
      <c r="A209" s="15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</row>
    <row r="210" spans="1:16" x14ac:dyDescent="0.25">
      <c r="A210" s="15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</row>
    <row r="211" spans="1:16" x14ac:dyDescent="0.25">
      <c r="A211" s="35" t="s">
        <v>208</v>
      </c>
      <c r="B211" s="8" t="s">
        <v>211</v>
      </c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</row>
    <row r="212" spans="1:16" x14ac:dyDescent="0.25">
      <c r="A212" s="41" t="s">
        <v>209</v>
      </c>
      <c r="B212" s="42">
        <f>K208</f>
        <v>49834.6</v>
      </c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</row>
    <row r="213" spans="1:16" x14ac:dyDescent="0.25">
      <c r="A213" s="41" t="s">
        <v>210</v>
      </c>
      <c r="B213" s="42">
        <f>M208</f>
        <v>45223.000000000007</v>
      </c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</row>
    <row r="214" spans="1:16" x14ac:dyDescent="0.25">
      <c r="A214" s="15" t="s">
        <v>192</v>
      </c>
      <c r="B214" s="8">
        <f>B213-B212</f>
        <v>-4611.5999999999913</v>
      </c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</row>
    <row r="215" spans="1:16" ht="7.5" customHeight="1" x14ac:dyDescent="0.25">
      <c r="A215" s="15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</row>
    <row r="216" spans="1:16" x14ac:dyDescent="0.25">
      <c r="A216" s="15" t="s">
        <v>214</v>
      </c>
      <c r="B216" s="39">
        <f>B213/B212-1</f>
        <v>-9.2538116088018985E-2</v>
      </c>
    </row>
    <row r="217" spans="1:16" x14ac:dyDescent="0.25">
      <c r="N217" s="40">
        <f t="shared" ref="C217:O217" si="6">N203</f>
        <v>0</v>
      </c>
      <c r="O217" s="40">
        <f t="shared" si="6"/>
        <v>0</v>
      </c>
    </row>
    <row r="218" spans="1:16" x14ac:dyDescent="0.25">
      <c r="A218" s="11"/>
    </row>
    <row r="219" spans="1:16" x14ac:dyDescent="0.25">
      <c r="A219" s="35" t="s">
        <v>206</v>
      </c>
      <c r="B219" s="36" t="s">
        <v>194</v>
      </c>
      <c r="C219" s="36" t="s">
        <v>195</v>
      </c>
      <c r="D219" s="36" t="s">
        <v>196</v>
      </c>
      <c r="E219" s="36" t="s">
        <v>197</v>
      </c>
      <c r="F219" s="36" t="s">
        <v>198</v>
      </c>
      <c r="G219" s="36" t="s">
        <v>199</v>
      </c>
      <c r="H219" s="36" t="s">
        <v>200</v>
      </c>
      <c r="I219" s="36" t="s">
        <v>201</v>
      </c>
      <c r="J219" s="36" t="s">
        <v>202</v>
      </c>
      <c r="K219" s="36" t="s">
        <v>203</v>
      </c>
      <c r="L219" s="36" t="s">
        <v>204</v>
      </c>
      <c r="M219" s="36" t="s">
        <v>205</v>
      </c>
    </row>
    <row r="220" spans="1:16" x14ac:dyDescent="0.25">
      <c r="A220" s="11" t="s">
        <v>212</v>
      </c>
      <c r="B220">
        <f>B6</f>
        <v>817</v>
      </c>
      <c r="C220">
        <f>B7</f>
        <v>551.79999999999995</v>
      </c>
      <c r="D220">
        <f>B104</f>
        <v>7031.9</v>
      </c>
      <c r="E220">
        <f>B126</f>
        <v>18247.099999999999</v>
      </c>
      <c r="F220">
        <f>B143</f>
        <v>5798.1</v>
      </c>
      <c r="G220">
        <f>B169</f>
        <v>285.39999999999998</v>
      </c>
      <c r="H220">
        <f>B184</f>
        <v>41878.1</v>
      </c>
      <c r="I220">
        <f>B157</f>
        <v>7851.8</v>
      </c>
      <c r="J220">
        <f>B72</f>
        <v>974.4</v>
      </c>
      <c r="K220">
        <f>B82</f>
        <v>988.3</v>
      </c>
      <c r="L220">
        <f>B107</f>
        <v>2201.9</v>
      </c>
      <c r="M220">
        <f>B99</f>
        <v>2599.9</v>
      </c>
    </row>
    <row r="221" spans="1:16" x14ac:dyDescent="0.25">
      <c r="A221" s="11" t="s">
        <v>191</v>
      </c>
      <c r="B221">
        <f>M6</f>
        <v>780.6</v>
      </c>
      <c r="C221">
        <f>M7</f>
        <v>581.5</v>
      </c>
      <c r="D221">
        <f>M104</f>
        <v>7950.3</v>
      </c>
      <c r="E221">
        <f>M126</f>
        <v>16355.6</v>
      </c>
      <c r="F221">
        <f>M143</f>
        <v>5722.8</v>
      </c>
      <c r="G221">
        <f>M169</f>
        <v>368.1</v>
      </c>
      <c r="H221">
        <f>M184</f>
        <v>48205.599999999999</v>
      </c>
      <c r="I221">
        <f>M157</f>
        <v>8015.1</v>
      </c>
      <c r="J221">
        <f>M72</f>
        <v>1111.9000000000001</v>
      </c>
      <c r="K221">
        <f>M82</f>
        <v>1141.3</v>
      </c>
      <c r="L221">
        <f>M107</f>
        <v>2552.6</v>
      </c>
      <c r="M221">
        <f>M99</f>
        <v>2593.1</v>
      </c>
    </row>
    <row r="222" spans="1:16" x14ac:dyDescent="0.25">
      <c r="A222" s="11" t="s">
        <v>192</v>
      </c>
      <c r="B222">
        <f>B221-B220</f>
        <v>-36.399999999999977</v>
      </c>
      <c r="C222">
        <f t="shared" ref="C222:M222" si="7">C221-C220</f>
        <v>29.700000000000045</v>
      </c>
      <c r="D222">
        <f t="shared" si="7"/>
        <v>918.40000000000055</v>
      </c>
      <c r="E222">
        <f t="shared" si="7"/>
        <v>-1891.4999999999982</v>
      </c>
      <c r="F222">
        <f t="shared" si="7"/>
        <v>-75.300000000000182</v>
      </c>
      <c r="G222">
        <f t="shared" si="7"/>
        <v>82.700000000000045</v>
      </c>
      <c r="H222">
        <f t="shared" si="7"/>
        <v>6327.5</v>
      </c>
      <c r="I222">
        <f t="shared" si="7"/>
        <v>163.30000000000018</v>
      </c>
      <c r="J222">
        <f t="shared" si="7"/>
        <v>137.50000000000011</v>
      </c>
      <c r="K222">
        <f t="shared" si="7"/>
        <v>153</v>
      </c>
      <c r="L222">
        <f t="shared" si="7"/>
        <v>350.69999999999982</v>
      </c>
      <c r="M222">
        <f t="shared" si="7"/>
        <v>-6.8000000000001819</v>
      </c>
      <c r="P222" s="38"/>
    </row>
    <row r="223" spans="1:16" x14ac:dyDescent="0.25">
      <c r="A223" s="11" t="s">
        <v>193</v>
      </c>
      <c r="B223" s="37">
        <f>B221/B220-1</f>
        <v>-4.4553243574051327E-2</v>
      </c>
      <c r="C223" s="37">
        <f t="shared" ref="C223:M223" si="8">C221/C220-1</f>
        <v>5.3823849220732134E-2</v>
      </c>
      <c r="D223" s="37">
        <f t="shared" si="8"/>
        <v>0.130604815199306</v>
      </c>
      <c r="E223" s="37">
        <f t="shared" si="8"/>
        <v>-0.10366030766532752</v>
      </c>
      <c r="F223" s="37">
        <f t="shared" si="8"/>
        <v>-1.2987012987012991E-2</v>
      </c>
      <c r="G223" s="37">
        <f t="shared" si="8"/>
        <v>0.28976874562018229</v>
      </c>
      <c r="H223" s="37">
        <f t="shared" si="8"/>
        <v>0.15109329219807011</v>
      </c>
      <c r="I223" s="37">
        <f t="shared" si="8"/>
        <v>2.079777885325651E-2</v>
      </c>
      <c r="J223" s="37">
        <f t="shared" si="8"/>
        <v>0.14111247947454864</v>
      </c>
      <c r="K223" s="37">
        <f t="shared" si="8"/>
        <v>0.154811292117778</v>
      </c>
      <c r="L223" s="37">
        <f t="shared" si="8"/>
        <v>0.15927153821699425</v>
      </c>
      <c r="M223" s="37">
        <f t="shared" si="8"/>
        <v>-2.6154852109697702E-3</v>
      </c>
    </row>
    <row r="226" spans="1:15" x14ac:dyDescent="0.25">
      <c r="A226" s="35" t="s">
        <v>213</v>
      </c>
      <c r="B226" s="43" t="str">
        <f>B203</f>
        <v>FY 2000</v>
      </c>
      <c r="C226" s="43" t="str">
        <f>C203</f>
        <v>FY 2001</v>
      </c>
      <c r="D226" s="43" t="str">
        <f>D203</f>
        <v>FY 2002</v>
      </c>
      <c r="E226" s="43" t="str">
        <f>E203</f>
        <v>FY 2003</v>
      </c>
      <c r="F226" s="43" t="str">
        <f>F203</f>
        <v>FY 2004</v>
      </c>
      <c r="G226" s="43" t="str">
        <f>G203</f>
        <v>FY 2005</v>
      </c>
      <c r="H226" s="43" t="str">
        <f>H203</f>
        <v>FY 2006</v>
      </c>
      <c r="I226" s="43" t="str">
        <f>I203</f>
        <v>FY 2007</v>
      </c>
      <c r="J226" s="43" t="str">
        <f>J203</f>
        <v>FY 2008</v>
      </c>
      <c r="K226" s="43" t="str">
        <f>K203</f>
        <v>FY 2009</v>
      </c>
      <c r="L226" s="43" t="str">
        <f>L203</f>
        <v>FY 2010</v>
      </c>
      <c r="M226" s="43" t="str">
        <f>M203</f>
        <v>FY 2011</v>
      </c>
    </row>
    <row r="227" spans="1:15" x14ac:dyDescent="0.25">
      <c r="A227" s="41" t="s">
        <v>180</v>
      </c>
      <c r="B227" s="44">
        <f>B208</f>
        <v>45326.099999999991</v>
      </c>
      <c r="C227" s="44">
        <f t="shared" ref="C227:O227" si="9">C208</f>
        <v>45978.999999999985</v>
      </c>
      <c r="D227" s="44">
        <f t="shared" si="9"/>
        <v>46301.599999999991</v>
      </c>
      <c r="E227" s="44">
        <f t="shared" si="9"/>
        <v>46038.6</v>
      </c>
      <c r="F227" s="44">
        <f t="shared" si="9"/>
        <v>46196.2</v>
      </c>
      <c r="G227" s="44">
        <f t="shared" si="9"/>
        <v>47095.5</v>
      </c>
      <c r="H227" s="44">
        <f t="shared" si="9"/>
        <v>46947.5</v>
      </c>
      <c r="I227" s="44">
        <f t="shared" si="9"/>
        <v>48315.299999999996</v>
      </c>
      <c r="J227" s="44">
        <f t="shared" si="9"/>
        <v>49700.6</v>
      </c>
      <c r="K227" s="44">
        <f t="shared" si="9"/>
        <v>49834.6</v>
      </c>
      <c r="L227" s="44">
        <f t="shared" si="9"/>
        <v>47889.600000000006</v>
      </c>
      <c r="M227" s="44">
        <f t="shared" si="9"/>
        <v>45223.000000000007</v>
      </c>
      <c r="N227" s="44">
        <f t="shared" si="9"/>
        <v>0</v>
      </c>
      <c r="O227" s="44">
        <f t="shared" si="9"/>
        <v>0</v>
      </c>
    </row>
    <row r="228" spans="1:15" x14ac:dyDescent="0.25">
      <c r="A228" s="11" t="s">
        <v>183</v>
      </c>
      <c r="B228">
        <f>Sheet1!C39*1000</f>
        <v>5887304.25</v>
      </c>
      <c r="C228">
        <f>Sheet1!C40*1000</f>
        <v>5963937.25</v>
      </c>
      <c r="D228">
        <f>Sheet1!C41*1000</f>
        <v>6032722</v>
      </c>
      <c r="E228">
        <f>Sheet1!C42*1000</f>
        <v>6092033.2499999991</v>
      </c>
      <c r="F228">
        <f>Sheet1!C43*1000</f>
        <v>6160306.2500000009</v>
      </c>
      <c r="G228">
        <f>Sheet1!C44*1000</f>
        <v>6247237.5</v>
      </c>
      <c r="H228">
        <f>Sheet1!C45*1000</f>
        <v>6360275.0000000009</v>
      </c>
      <c r="I228">
        <f>Sheet1!C46*1000</f>
        <v>6473150</v>
      </c>
      <c r="J228">
        <f>Sheet1!C47*1000</f>
        <v>6573962.5</v>
      </c>
      <c r="K228">
        <f>Sheet1!C48*1000</f>
        <v>6657153.25</v>
      </c>
      <c r="L228">
        <f>Sheet1!C49*1000</f>
        <v>6725314.75</v>
      </c>
      <c r="M228">
        <f>Sheet1!C50*1000</f>
        <v>6793315.25</v>
      </c>
    </row>
    <row r="229" spans="1:15" x14ac:dyDescent="0.25">
      <c r="A229" s="15" t="s">
        <v>218</v>
      </c>
      <c r="B229" s="34">
        <f>B227/B228*1000</f>
        <v>7.698956614990637</v>
      </c>
      <c r="C229" s="34">
        <f t="shared" ref="C229:M229" si="10">C227/C228*1000</f>
        <v>7.7095043211596472</v>
      </c>
      <c r="D229" s="34">
        <f t="shared" si="10"/>
        <v>7.6750760270405278</v>
      </c>
      <c r="E229" s="34">
        <f t="shared" si="10"/>
        <v>7.5571813400723</v>
      </c>
      <c r="F229" s="34">
        <f t="shared" si="10"/>
        <v>7.4990102967689296</v>
      </c>
      <c r="G229" s="34">
        <f t="shared" si="10"/>
        <v>7.5386120665334078</v>
      </c>
      <c r="H229" s="34">
        <f t="shared" si="10"/>
        <v>7.381363227218948</v>
      </c>
      <c r="I229" s="34">
        <f t="shared" si="10"/>
        <v>7.4639549523802167</v>
      </c>
      <c r="J229" s="34">
        <f t="shared" si="10"/>
        <v>7.5602195783745341</v>
      </c>
      <c r="K229" s="34">
        <f t="shared" si="10"/>
        <v>7.4858724335360618</v>
      </c>
      <c r="L229" s="34">
        <f t="shared" si="10"/>
        <v>7.1207968370550994</v>
      </c>
      <c r="M229" s="34">
        <f t="shared" si="10"/>
        <v>6.6569853356945288</v>
      </c>
    </row>
    <row r="230" spans="1:15" ht="5.25" customHeight="1" x14ac:dyDescent="0.25">
      <c r="A230" s="15"/>
      <c r="B230" s="34"/>
      <c r="C230" s="34"/>
      <c r="D230" s="34"/>
      <c r="E230" s="34"/>
      <c r="F230" s="34"/>
      <c r="G230" s="34"/>
      <c r="H230" s="34"/>
      <c r="I230" s="34"/>
      <c r="J230" s="34"/>
      <c r="K230" s="34"/>
      <c r="L230" s="34"/>
      <c r="M230" s="34"/>
    </row>
    <row r="231" spans="1:15" x14ac:dyDescent="0.25">
      <c r="A231" s="15" t="s">
        <v>215</v>
      </c>
      <c r="B231" s="39">
        <f>M229/B229-1</f>
        <v>-0.13533928445151722</v>
      </c>
      <c r="C231" s="34"/>
      <c r="D231" s="34"/>
      <c r="E231" s="34"/>
      <c r="F231" s="34"/>
      <c r="G231" s="34"/>
      <c r="H231" s="34"/>
      <c r="I231" s="34"/>
      <c r="J231" s="34"/>
      <c r="K231" s="34"/>
      <c r="L231" s="34"/>
      <c r="M231" s="34"/>
    </row>
    <row r="232" spans="1:15" x14ac:dyDescent="0.25">
      <c r="A232" s="15"/>
      <c r="B232" s="39"/>
      <c r="C232" s="34"/>
      <c r="D232" s="34"/>
      <c r="E232" s="34"/>
      <c r="F232" s="34"/>
      <c r="G232" s="34"/>
      <c r="H232" s="34"/>
      <c r="I232" s="34"/>
      <c r="J232" s="34"/>
      <c r="K232" s="34"/>
      <c r="L232" s="34"/>
      <c r="M232" s="34"/>
    </row>
    <row r="233" spans="1:15" x14ac:dyDescent="0.25">
      <c r="A233" s="15"/>
      <c r="B233" s="39"/>
      <c r="C233" s="34"/>
      <c r="D233" s="34"/>
      <c r="E233" s="34"/>
      <c r="F233" s="34"/>
      <c r="G233" s="34"/>
      <c r="H233" s="34"/>
      <c r="I233" s="34"/>
      <c r="J233" s="34"/>
      <c r="K233" s="34"/>
      <c r="L233" s="34"/>
      <c r="M233" s="34"/>
    </row>
    <row r="234" spans="1:15" x14ac:dyDescent="0.25">
      <c r="A234" s="35" t="s">
        <v>216</v>
      </c>
      <c r="B234" s="39"/>
      <c r="C234" s="34"/>
      <c r="D234" s="34"/>
      <c r="E234" s="34"/>
      <c r="F234" s="34"/>
      <c r="G234" s="34"/>
      <c r="H234" s="34"/>
      <c r="I234" s="34"/>
      <c r="J234" s="34"/>
      <c r="K234" s="34"/>
      <c r="L234" s="34"/>
      <c r="M234" s="34"/>
    </row>
    <row r="235" spans="1:15" x14ac:dyDescent="0.25">
      <c r="A235" s="41" t="s">
        <v>220</v>
      </c>
      <c r="B235" s="45">
        <f>B204</f>
        <v>97257.9</v>
      </c>
      <c r="C235" s="45">
        <f t="shared" ref="C235:M235" si="11">C204</f>
        <v>99438.9</v>
      </c>
      <c r="D235" s="45">
        <f t="shared" si="11"/>
        <v>100973.4</v>
      </c>
      <c r="E235" s="45">
        <f t="shared" si="11"/>
        <v>101561.60000000001</v>
      </c>
      <c r="F235" s="45">
        <f t="shared" si="11"/>
        <v>102292.4</v>
      </c>
      <c r="G235" s="45">
        <f t="shared" si="11"/>
        <v>103804</v>
      </c>
      <c r="H235" s="45">
        <f t="shared" si="11"/>
        <v>103542</v>
      </c>
      <c r="I235" s="45">
        <f t="shared" si="11"/>
        <v>105282.9</v>
      </c>
      <c r="J235" s="45">
        <f t="shared" si="11"/>
        <v>107841.8</v>
      </c>
      <c r="K235" s="45">
        <f t="shared" si="11"/>
        <v>108954.2</v>
      </c>
      <c r="L235" s="45">
        <f t="shared" si="11"/>
        <v>106465.60000000001</v>
      </c>
      <c r="M235" s="45">
        <f t="shared" si="11"/>
        <v>103996.3</v>
      </c>
    </row>
    <row r="236" spans="1:15" x14ac:dyDescent="0.25">
      <c r="A236" s="11" t="s">
        <v>183</v>
      </c>
      <c r="B236" s="45">
        <f>B228</f>
        <v>5887304.25</v>
      </c>
      <c r="C236" s="45">
        <f t="shared" ref="C236:M236" si="12">C228</f>
        <v>5963937.25</v>
      </c>
      <c r="D236" s="45">
        <f t="shared" si="12"/>
        <v>6032722</v>
      </c>
      <c r="E236" s="45">
        <f t="shared" si="12"/>
        <v>6092033.2499999991</v>
      </c>
      <c r="F236" s="45">
        <f t="shared" si="12"/>
        <v>6160306.2500000009</v>
      </c>
      <c r="G236" s="45">
        <f t="shared" si="12"/>
        <v>6247237.5</v>
      </c>
      <c r="H236" s="45">
        <f t="shared" si="12"/>
        <v>6360275.0000000009</v>
      </c>
      <c r="I236" s="45">
        <f t="shared" si="12"/>
        <v>6473150</v>
      </c>
      <c r="J236" s="45">
        <f t="shared" si="12"/>
        <v>6573962.5</v>
      </c>
      <c r="K236" s="45">
        <f t="shared" si="12"/>
        <v>6657153.25</v>
      </c>
      <c r="L236" s="45">
        <f t="shared" si="12"/>
        <v>6725314.75</v>
      </c>
      <c r="M236" s="45">
        <f t="shared" si="12"/>
        <v>6793315.25</v>
      </c>
    </row>
    <row r="237" spans="1:15" x14ac:dyDescent="0.25">
      <c r="A237" s="15" t="s">
        <v>217</v>
      </c>
      <c r="B237" s="34">
        <f>B235/B236*1000</f>
        <v>16.519937796657953</v>
      </c>
      <c r="C237" s="34">
        <f t="shared" ref="C237:M237" si="13">C235/C236*1000</f>
        <v>16.673364562982282</v>
      </c>
      <c r="D237" s="34">
        <f t="shared" si="13"/>
        <v>16.73761860732187</v>
      </c>
      <c r="E237" s="34">
        <f t="shared" si="13"/>
        <v>16.671215640525276</v>
      </c>
      <c r="F237" s="34">
        <f t="shared" si="13"/>
        <v>16.605083554084668</v>
      </c>
      <c r="G237" s="34">
        <f t="shared" si="13"/>
        <v>16.615984265045149</v>
      </c>
      <c r="H237" s="34">
        <f t="shared" si="13"/>
        <v>16.279484770705665</v>
      </c>
      <c r="I237" s="34">
        <f t="shared" si="13"/>
        <v>16.264554351436317</v>
      </c>
      <c r="J237" s="34">
        <f t="shared" si="13"/>
        <v>16.404383201151514</v>
      </c>
      <c r="K237" s="34">
        <f t="shared" si="13"/>
        <v>16.366485178931402</v>
      </c>
      <c r="L237" s="34">
        <f t="shared" si="13"/>
        <v>15.830575067137195</v>
      </c>
      <c r="M237" s="34">
        <f t="shared" si="13"/>
        <v>15.308622693463255</v>
      </c>
    </row>
    <row r="238" spans="1:15" x14ac:dyDescent="0.25">
      <c r="A238" s="15"/>
      <c r="B238" s="39"/>
      <c r="C238" s="34"/>
      <c r="D238" s="34"/>
      <c r="E238" s="34"/>
      <c r="F238" s="34"/>
      <c r="G238" s="34"/>
      <c r="H238" s="34"/>
      <c r="I238" s="34"/>
      <c r="J238" s="34"/>
      <c r="K238" s="34"/>
      <c r="L238" s="34"/>
      <c r="M238" s="34"/>
    </row>
    <row r="239" spans="1:15" x14ac:dyDescent="0.25">
      <c r="A239" s="15" t="s">
        <v>219</v>
      </c>
      <c r="B239" s="39">
        <f>M237/B237-1</f>
        <v>-7.3324434880121192E-2</v>
      </c>
      <c r="C239" s="34"/>
      <c r="D239" s="34"/>
      <c r="E239" s="34"/>
      <c r="F239" s="34"/>
      <c r="G239" s="34"/>
      <c r="H239" s="34"/>
      <c r="I239" s="34"/>
      <c r="J239" s="34"/>
      <c r="K239" s="34"/>
      <c r="L239" s="34"/>
      <c r="M239" s="34"/>
    </row>
    <row r="240" spans="1:15" x14ac:dyDescent="0.25">
      <c r="A240" s="15"/>
      <c r="B240" s="39"/>
      <c r="C240" s="34"/>
      <c r="D240" s="34"/>
      <c r="E240" s="34"/>
      <c r="F240" s="34"/>
      <c r="G240" s="34"/>
      <c r="H240" s="34"/>
      <c r="I240" s="34"/>
      <c r="J240" s="34"/>
      <c r="K240" s="34"/>
      <c r="L240" s="34"/>
      <c r="M240" s="34"/>
    </row>
    <row r="241" spans="1:13" x14ac:dyDescent="0.25">
      <c r="A241" s="15"/>
      <c r="B241" s="39"/>
      <c r="C241" s="34"/>
      <c r="D241" s="34"/>
      <c r="E241" s="34"/>
      <c r="F241" s="34"/>
      <c r="G241" s="34"/>
      <c r="H241" s="34"/>
      <c r="I241" s="34"/>
      <c r="J241" s="34"/>
      <c r="K241" s="34"/>
      <c r="L241" s="34"/>
      <c r="M241" s="34"/>
    </row>
    <row r="242" spans="1:13" x14ac:dyDescent="0.25">
      <c r="A242" s="15"/>
      <c r="B242" s="39"/>
      <c r="C242" s="34"/>
      <c r="D242" s="34"/>
      <c r="E242" s="34"/>
      <c r="F242" s="34"/>
      <c r="G242" s="34"/>
      <c r="H242" s="34"/>
      <c r="I242" s="34"/>
      <c r="J242" s="34"/>
      <c r="K242" s="34"/>
      <c r="L242" s="34"/>
      <c r="M242" s="34"/>
    </row>
    <row r="243" spans="1:13" x14ac:dyDescent="0.25">
      <c r="A243" s="41" t="s">
        <v>225</v>
      </c>
      <c r="B243" s="39"/>
      <c r="C243" s="34"/>
      <c r="D243" s="34"/>
      <c r="E243" s="34"/>
      <c r="F243" s="34"/>
      <c r="G243" s="34"/>
      <c r="H243" s="34"/>
      <c r="I243" s="34"/>
      <c r="J243" s="34"/>
      <c r="K243" s="34"/>
      <c r="L243" s="34"/>
      <c r="M243" s="34"/>
    </row>
    <row r="244" spans="1:13" x14ac:dyDescent="0.25">
      <c r="A244" s="41" t="s">
        <v>224</v>
      </c>
    </row>
    <row r="245" spans="1:13" x14ac:dyDescent="0.25">
      <c r="A245" s="15"/>
    </row>
  </sheetData>
  <pageMargins left="0.25" right="0.25" top="1" bottom="1.25" header="0.5" footer="0.25"/>
  <pageSetup scale="70" fitToHeight="18" orientation="landscape" r:id="rId1"/>
  <headerFooter>
    <oddHeader>&amp;C&amp;"Times New Roman,Bold"&amp;12 Expenditure History - Operating (Excl. Capital)
FTE Staffing Levels</oddHeader>
    <oddFooter xml:space="preserve">&amp;L
&amp;CPage &amp;P of &amp;N&amp;RNovember 8, 2011     2:25 pm  </oddFooter>
  </headerFooter>
  <rowBreaks count="12" manualBreakCount="12">
    <brk id="19" max="16383" man="1"/>
    <brk id="32" max="16383" man="1"/>
    <brk id="45" max="16383" man="1"/>
    <brk id="93" max="16383" man="1"/>
    <brk id="110" max="16383" man="1"/>
    <brk id="130" max="16383" man="1"/>
    <brk id="145" max="16383" man="1"/>
    <brk id="159" max="16383" man="1"/>
    <brk id="171" max="16383" man="1"/>
    <brk id="185" max="16383" man="1"/>
    <brk id="198" max="16383" man="1"/>
    <brk id="201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53"/>
  <sheetViews>
    <sheetView topLeftCell="A25" workbookViewId="0">
      <selection activeCell="C8" sqref="C8"/>
    </sheetView>
  </sheetViews>
  <sheetFormatPr defaultRowHeight="15" x14ac:dyDescent="0.25"/>
  <cols>
    <col min="2" max="3" width="11.28515625" customWidth="1"/>
    <col min="258" max="259" width="11.28515625" customWidth="1"/>
    <col min="514" max="515" width="11.28515625" customWidth="1"/>
    <col min="770" max="771" width="11.28515625" customWidth="1"/>
    <col min="1026" max="1027" width="11.28515625" customWidth="1"/>
    <col min="1282" max="1283" width="11.28515625" customWidth="1"/>
    <col min="1538" max="1539" width="11.28515625" customWidth="1"/>
    <col min="1794" max="1795" width="11.28515625" customWidth="1"/>
    <col min="2050" max="2051" width="11.28515625" customWidth="1"/>
    <col min="2306" max="2307" width="11.28515625" customWidth="1"/>
    <col min="2562" max="2563" width="11.28515625" customWidth="1"/>
    <col min="2818" max="2819" width="11.28515625" customWidth="1"/>
    <col min="3074" max="3075" width="11.28515625" customWidth="1"/>
    <col min="3330" max="3331" width="11.28515625" customWidth="1"/>
    <col min="3586" max="3587" width="11.28515625" customWidth="1"/>
    <col min="3842" max="3843" width="11.28515625" customWidth="1"/>
    <col min="4098" max="4099" width="11.28515625" customWidth="1"/>
    <col min="4354" max="4355" width="11.28515625" customWidth="1"/>
    <col min="4610" max="4611" width="11.28515625" customWidth="1"/>
    <col min="4866" max="4867" width="11.28515625" customWidth="1"/>
    <col min="5122" max="5123" width="11.28515625" customWidth="1"/>
    <col min="5378" max="5379" width="11.28515625" customWidth="1"/>
    <col min="5634" max="5635" width="11.28515625" customWidth="1"/>
    <col min="5890" max="5891" width="11.28515625" customWidth="1"/>
    <col min="6146" max="6147" width="11.28515625" customWidth="1"/>
    <col min="6402" max="6403" width="11.28515625" customWidth="1"/>
    <col min="6658" max="6659" width="11.28515625" customWidth="1"/>
    <col min="6914" max="6915" width="11.28515625" customWidth="1"/>
    <col min="7170" max="7171" width="11.28515625" customWidth="1"/>
    <col min="7426" max="7427" width="11.28515625" customWidth="1"/>
    <col min="7682" max="7683" width="11.28515625" customWidth="1"/>
    <col min="7938" max="7939" width="11.28515625" customWidth="1"/>
    <col min="8194" max="8195" width="11.28515625" customWidth="1"/>
    <col min="8450" max="8451" width="11.28515625" customWidth="1"/>
    <col min="8706" max="8707" width="11.28515625" customWidth="1"/>
    <col min="8962" max="8963" width="11.28515625" customWidth="1"/>
    <col min="9218" max="9219" width="11.28515625" customWidth="1"/>
    <col min="9474" max="9475" width="11.28515625" customWidth="1"/>
    <col min="9730" max="9731" width="11.28515625" customWidth="1"/>
    <col min="9986" max="9987" width="11.28515625" customWidth="1"/>
    <col min="10242" max="10243" width="11.28515625" customWidth="1"/>
    <col min="10498" max="10499" width="11.28515625" customWidth="1"/>
    <col min="10754" max="10755" width="11.28515625" customWidth="1"/>
    <col min="11010" max="11011" width="11.28515625" customWidth="1"/>
    <col min="11266" max="11267" width="11.28515625" customWidth="1"/>
    <col min="11522" max="11523" width="11.28515625" customWidth="1"/>
    <col min="11778" max="11779" width="11.28515625" customWidth="1"/>
    <col min="12034" max="12035" width="11.28515625" customWidth="1"/>
    <col min="12290" max="12291" width="11.28515625" customWidth="1"/>
    <col min="12546" max="12547" width="11.28515625" customWidth="1"/>
    <col min="12802" max="12803" width="11.28515625" customWidth="1"/>
    <col min="13058" max="13059" width="11.28515625" customWidth="1"/>
    <col min="13314" max="13315" width="11.28515625" customWidth="1"/>
    <col min="13570" max="13571" width="11.28515625" customWidth="1"/>
    <col min="13826" max="13827" width="11.28515625" customWidth="1"/>
    <col min="14082" max="14083" width="11.28515625" customWidth="1"/>
    <col min="14338" max="14339" width="11.28515625" customWidth="1"/>
    <col min="14594" max="14595" width="11.28515625" customWidth="1"/>
    <col min="14850" max="14851" width="11.28515625" customWidth="1"/>
    <col min="15106" max="15107" width="11.28515625" customWidth="1"/>
    <col min="15362" max="15363" width="11.28515625" customWidth="1"/>
    <col min="15618" max="15619" width="11.28515625" customWidth="1"/>
    <col min="15874" max="15875" width="11.28515625" customWidth="1"/>
    <col min="16130" max="16131" width="11.28515625" customWidth="1"/>
  </cols>
  <sheetData>
    <row r="1" spans="1:6" ht="15.75" x14ac:dyDescent="0.25">
      <c r="B1" s="17" t="str">
        <f>+[1]IPD!C1</f>
        <v>From Economic and Revenue Forecast Council--data corresponds to September 2011 Forecast</v>
      </c>
      <c r="C1" s="17"/>
      <c r="D1" s="17"/>
      <c r="E1" s="17"/>
      <c r="F1" s="17"/>
    </row>
    <row r="2" spans="1:6" ht="18.75" x14ac:dyDescent="0.3">
      <c r="B2" s="18" t="s">
        <v>184</v>
      </c>
      <c r="C2" s="18"/>
      <c r="D2" s="18"/>
      <c r="E2" s="18"/>
      <c r="F2" s="18"/>
    </row>
    <row r="3" spans="1:6" ht="18.75" x14ac:dyDescent="0.3">
      <c r="B3" s="18" t="s">
        <v>185</v>
      </c>
      <c r="C3" s="18"/>
      <c r="D3" s="18"/>
      <c r="E3" s="18"/>
      <c r="F3" s="18"/>
    </row>
    <row r="4" spans="1:6" ht="18.75" x14ac:dyDescent="0.3">
      <c r="B4" s="18" t="s">
        <v>186</v>
      </c>
      <c r="C4" s="18"/>
      <c r="D4" s="18"/>
      <c r="E4" s="18"/>
      <c r="F4" s="18"/>
    </row>
    <row r="5" spans="1:6" ht="15.75" x14ac:dyDescent="0.25">
      <c r="B5" s="17"/>
      <c r="C5" s="17"/>
      <c r="D5" s="17"/>
      <c r="E5" s="17"/>
      <c r="F5" s="17"/>
    </row>
    <row r="6" spans="1:6" ht="15.75" x14ac:dyDescent="0.25">
      <c r="B6" s="19" t="s">
        <v>187</v>
      </c>
      <c r="C6" s="20"/>
      <c r="D6" s="21"/>
      <c r="E6" s="19" t="s">
        <v>188</v>
      </c>
      <c r="F6" s="20"/>
    </row>
    <row r="7" spans="1:6" ht="15.75" x14ac:dyDescent="0.25">
      <c r="B7" s="22"/>
      <c r="C7" s="23"/>
      <c r="D7" s="21"/>
      <c r="E7" s="22"/>
      <c r="F7" s="23"/>
    </row>
    <row r="8" spans="1:6" ht="15.75" x14ac:dyDescent="0.25">
      <c r="A8" s="24"/>
      <c r="B8" s="25" t="s">
        <v>189</v>
      </c>
      <c r="C8" s="26">
        <v>3386.5777499999999</v>
      </c>
      <c r="D8" s="27"/>
      <c r="E8" s="25"/>
      <c r="F8" s="26"/>
    </row>
    <row r="9" spans="1:6" ht="15.75" x14ac:dyDescent="0.25">
      <c r="A9" s="24"/>
      <c r="B9" s="25" t="str">
        <f>+"FY"&amp;RIGHT(B8,4)+1</f>
        <v>FY1970</v>
      </c>
      <c r="C9" s="26">
        <v>3411.6392500000002</v>
      </c>
      <c r="D9" s="27"/>
      <c r="E9" s="28" t="s">
        <v>190</v>
      </c>
      <c r="F9" s="26">
        <f>AVERAGE(C9:C10)</f>
        <v>3421.620625</v>
      </c>
    </row>
    <row r="10" spans="1:6" ht="15.75" x14ac:dyDescent="0.25">
      <c r="A10" s="24"/>
      <c r="B10" s="25" t="str">
        <f t="shared" ref="B10:B52" si="0">+"FY"&amp;RIGHT(B9,4)+1</f>
        <v>FY1971</v>
      </c>
      <c r="C10" s="26">
        <v>3431.6019999999999</v>
      </c>
      <c r="D10" s="27"/>
      <c r="E10" s="28" t="str">
        <f>LEFT(E9,4)+2&amp;"-"&amp;RIGHT(E9,2)+2</f>
        <v>1971-73</v>
      </c>
      <c r="F10" s="26">
        <f>AVERAGE(C11:C12)</f>
        <v>3439</v>
      </c>
    </row>
    <row r="11" spans="1:6" ht="15.75" x14ac:dyDescent="0.25">
      <c r="A11" s="24"/>
      <c r="B11" s="25" t="str">
        <f t="shared" si="0"/>
        <v>FY1972</v>
      </c>
      <c r="C11" s="26">
        <v>3432.3</v>
      </c>
      <c r="D11" s="27"/>
      <c r="E11" s="28" t="str">
        <f t="shared" ref="E11:E23" si="1">LEFT(E10,4)+2&amp;"-"&amp;RIGHT(E10,2)+2</f>
        <v>1973-75</v>
      </c>
      <c r="F11" s="26">
        <f>AVERAGE(C13:C14)</f>
        <v>3530.65625</v>
      </c>
    </row>
    <row r="12" spans="1:6" ht="15.75" x14ac:dyDescent="0.25">
      <c r="A12" s="24"/>
      <c r="B12" s="25" t="str">
        <f t="shared" si="0"/>
        <v>FY1973</v>
      </c>
      <c r="C12" s="26">
        <v>3445.7000000000003</v>
      </c>
      <c r="D12" s="27"/>
      <c r="E12" s="28" t="str">
        <f t="shared" si="1"/>
        <v>1975-77</v>
      </c>
      <c r="F12" s="26">
        <f>AVERAGE(C15:C16)</f>
        <v>3667.6125000000002</v>
      </c>
    </row>
    <row r="13" spans="1:6" ht="15.75" x14ac:dyDescent="0.25">
      <c r="A13" s="24"/>
      <c r="B13" s="25" t="str">
        <f t="shared" si="0"/>
        <v>FY1974</v>
      </c>
      <c r="C13" s="26">
        <v>3500.3249999999998</v>
      </c>
      <c r="D13" s="27"/>
      <c r="E13" s="28" t="str">
        <f t="shared" si="1"/>
        <v>1977-79</v>
      </c>
      <c r="F13" s="26">
        <f>AVERAGE(C17:C18)</f>
        <v>3892.2173750000002</v>
      </c>
    </row>
    <row r="14" spans="1:6" ht="15.75" x14ac:dyDescent="0.25">
      <c r="A14" s="24"/>
      <c r="B14" s="25" t="str">
        <f t="shared" si="0"/>
        <v>FY1975</v>
      </c>
      <c r="C14" s="26">
        <v>3560.9874999999997</v>
      </c>
      <c r="D14" s="27"/>
      <c r="E14" s="28" t="str">
        <f t="shared" si="1"/>
        <v>1979-81</v>
      </c>
      <c r="F14" s="26">
        <f>AVERAGE(C19:C20)</f>
        <v>4161.7846249999966</v>
      </c>
    </row>
    <row r="15" spans="1:6" ht="15.75" x14ac:dyDescent="0.25">
      <c r="A15" s="24"/>
      <c r="B15" s="25" t="str">
        <f t="shared" si="0"/>
        <v>FY1976</v>
      </c>
      <c r="C15" s="26">
        <v>3627.3687500000001</v>
      </c>
      <c r="D15" s="27"/>
      <c r="E15" s="28" t="str">
        <f t="shared" si="1"/>
        <v>1981-83</v>
      </c>
      <c r="F15" s="26">
        <f>AVERAGE(C21:C22)</f>
        <v>4287.0110000000004</v>
      </c>
    </row>
    <row r="16" spans="1:6" ht="15.75" x14ac:dyDescent="0.25">
      <c r="A16" s="24"/>
      <c r="B16" s="25" t="str">
        <f t="shared" si="0"/>
        <v>FY1977</v>
      </c>
      <c r="C16" s="26">
        <v>3707.8562500000003</v>
      </c>
      <c r="D16" s="27"/>
      <c r="E16" s="28" t="str">
        <f t="shared" si="1"/>
        <v>1983-85</v>
      </c>
      <c r="F16" s="26">
        <f>AVERAGE(C23:C24)</f>
        <v>4378.1302500000002</v>
      </c>
    </row>
    <row r="17" spans="1:8" ht="15.75" x14ac:dyDescent="0.25">
      <c r="A17" s="24"/>
      <c r="B17" s="25" t="str">
        <f t="shared" si="0"/>
        <v>FY1978</v>
      </c>
      <c r="C17" s="26">
        <v>3822.4875000000002</v>
      </c>
      <c r="D17" s="27"/>
      <c r="E17" s="28" t="str">
        <f t="shared" si="1"/>
        <v>1985-87</v>
      </c>
      <c r="F17" s="26">
        <f>AVERAGE(C25:C26)</f>
        <v>4489.0531249999985</v>
      </c>
    </row>
    <row r="18" spans="1:8" ht="15.75" x14ac:dyDescent="0.25">
      <c r="A18" s="24"/>
      <c r="B18" s="25" t="str">
        <f t="shared" si="0"/>
        <v>FY1979</v>
      </c>
      <c r="C18" s="26">
        <v>3961.9472499999997</v>
      </c>
      <c r="D18" s="27"/>
      <c r="E18" s="28" t="str">
        <f t="shared" si="1"/>
        <v>1987-89</v>
      </c>
      <c r="F18" s="26">
        <f>AVERAGE(C27:C28)</f>
        <v>4661.44625</v>
      </c>
    </row>
    <row r="19" spans="1:8" ht="15.75" x14ac:dyDescent="0.25">
      <c r="A19" s="24"/>
      <c r="B19" s="25" t="str">
        <f t="shared" si="0"/>
        <v>FY1980</v>
      </c>
      <c r="C19" s="26">
        <v>4109.5470000000005</v>
      </c>
      <c r="D19" s="27"/>
      <c r="E19" s="28" t="str">
        <f t="shared" si="1"/>
        <v>1989-91</v>
      </c>
      <c r="F19" s="26">
        <f>AVERAGE(C29:C30)</f>
        <v>4925.0983749999996</v>
      </c>
    </row>
    <row r="20" spans="1:8" ht="15.75" x14ac:dyDescent="0.25">
      <c r="A20" s="24"/>
      <c r="B20" s="25" t="str">
        <f t="shared" si="0"/>
        <v>FY1981</v>
      </c>
      <c r="C20" s="26">
        <v>4214.0222499999927</v>
      </c>
      <c r="D20" s="27"/>
      <c r="E20" s="28" t="str">
        <f t="shared" si="1"/>
        <v>1991-93</v>
      </c>
      <c r="F20" s="26">
        <f>AVERAGE(C31:C32)</f>
        <v>5187.4983749999965</v>
      </c>
    </row>
    <row r="21" spans="1:8" ht="15.75" x14ac:dyDescent="0.25">
      <c r="A21" s="24"/>
      <c r="B21" s="25" t="str">
        <f t="shared" si="0"/>
        <v>FY1982</v>
      </c>
      <c r="C21" s="26">
        <v>4269.6044999999995</v>
      </c>
      <c r="D21" s="27"/>
      <c r="E21" s="28" t="str">
        <f t="shared" si="1"/>
        <v>1993-95</v>
      </c>
      <c r="F21" s="26">
        <f>AVERAGE(C33:C34)</f>
        <v>5404.414249999998</v>
      </c>
    </row>
    <row r="22" spans="1:8" ht="15.75" x14ac:dyDescent="0.25">
      <c r="A22" s="24"/>
      <c r="B22" s="25" t="str">
        <f t="shared" si="0"/>
        <v>FY1983</v>
      </c>
      <c r="C22" s="26">
        <v>4304.4175000000005</v>
      </c>
      <c r="D22" s="27"/>
      <c r="E22" s="28" t="str">
        <f t="shared" si="1"/>
        <v>1995-97</v>
      </c>
      <c r="F22" s="26">
        <f>AVERAGE(C35:C36)</f>
        <v>5603.3040000000001</v>
      </c>
      <c r="H22" s="29"/>
    </row>
    <row r="23" spans="1:8" ht="15.75" x14ac:dyDescent="0.25">
      <c r="A23" s="24"/>
      <c r="B23" s="25" t="str">
        <f t="shared" si="0"/>
        <v>FY1984</v>
      </c>
      <c r="C23" s="26">
        <v>4349.1457499999997</v>
      </c>
      <c r="D23" s="27"/>
      <c r="E23" s="28" t="str">
        <f t="shared" si="1"/>
        <v>1997-99</v>
      </c>
      <c r="F23" s="26">
        <f>AVERAGE(C37:C38)</f>
        <v>5779.2739999999994</v>
      </c>
      <c r="H23" s="29"/>
    </row>
    <row r="24" spans="1:8" ht="15.75" x14ac:dyDescent="0.25">
      <c r="A24" s="24"/>
      <c r="B24" s="25" t="str">
        <f t="shared" si="0"/>
        <v>FY1985</v>
      </c>
      <c r="C24" s="26">
        <v>4407.1147499999997</v>
      </c>
      <c r="D24" s="27"/>
      <c r="E24" s="28" t="str">
        <f>LEFT(E23,4)+2&amp;"-"&amp;TEXT(RIGHT(E23,2)+2-100,"00")</f>
        <v>1999-01</v>
      </c>
      <c r="F24" s="26">
        <f>AVERAGE(C39:C40)</f>
        <v>5925.62075</v>
      </c>
      <c r="H24" s="29"/>
    </row>
    <row r="25" spans="1:8" ht="15.75" x14ac:dyDescent="0.25">
      <c r="A25" s="24"/>
      <c r="B25" s="25" t="str">
        <f t="shared" si="0"/>
        <v>FY1986</v>
      </c>
      <c r="C25" s="26">
        <v>4457.5624999999973</v>
      </c>
      <c r="D25" s="27"/>
      <c r="E25" s="28" t="str">
        <f t="shared" ref="E25:E30" si="2">LEFT(E24,4)+2&amp;"-"&amp;TEXT(RIGHT(E24,2)+2,"00")</f>
        <v>2001-03</v>
      </c>
      <c r="F25" s="26">
        <f>AVERAGE(C41:C42)</f>
        <v>6062.3776249999992</v>
      </c>
      <c r="H25" s="29"/>
    </row>
    <row r="26" spans="1:8" ht="15.75" x14ac:dyDescent="0.25">
      <c r="A26" s="24"/>
      <c r="B26" s="25" t="str">
        <f t="shared" si="0"/>
        <v>FY1987</v>
      </c>
      <c r="C26" s="26">
        <v>4520.5437499999998</v>
      </c>
      <c r="D26" s="27"/>
      <c r="E26" s="28" t="str">
        <f t="shared" si="2"/>
        <v>2003-05</v>
      </c>
      <c r="F26" s="26">
        <f>AVERAGE(C43:C44)</f>
        <v>6203.7718750000004</v>
      </c>
      <c r="H26" s="29"/>
    </row>
    <row r="27" spans="1:8" ht="15.75" x14ac:dyDescent="0.25">
      <c r="A27" s="24"/>
      <c r="B27" s="25" t="str">
        <f t="shared" si="0"/>
        <v>FY1988</v>
      </c>
      <c r="C27" s="26">
        <v>4607.0002500000001</v>
      </c>
      <c r="D27" s="27"/>
      <c r="E27" s="28" t="str">
        <f t="shared" si="2"/>
        <v>2005-07</v>
      </c>
      <c r="F27" s="26">
        <f>AVERAGE(C45:C46)</f>
        <v>6416.7124999999996</v>
      </c>
      <c r="H27" s="29"/>
    </row>
    <row r="28" spans="1:8" ht="15.75" x14ac:dyDescent="0.25">
      <c r="A28" s="24"/>
      <c r="B28" s="25" t="str">
        <f t="shared" si="0"/>
        <v>FY1989</v>
      </c>
      <c r="C28" s="26">
        <v>4715.8922499999999</v>
      </c>
      <c r="D28" s="27"/>
      <c r="E28" s="28" t="str">
        <f t="shared" si="2"/>
        <v>2007-09</v>
      </c>
      <c r="F28" s="26">
        <f>AVERAGE(C47:C48)</f>
        <v>6615.5578750000004</v>
      </c>
      <c r="H28" s="29"/>
    </row>
    <row r="29" spans="1:8" ht="15.75" x14ac:dyDescent="0.25">
      <c r="A29" s="24"/>
      <c r="B29" s="25" t="str">
        <f t="shared" si="0"/>
        <v>FY1990</v>
      </c>
      <c r="C29" s="26">
        <v>4850.3669999999975</v>
      </c>
      <c r="D29" s="27"/>
      <c r="E29" s="28" t="str">
        <f t="shared" si="2"/>
        <v>2009-11</v>
      </c>
      <c r="F29" s="26">
        <f>AVERAGE(C49:C50)</f>
        <v>6759.3149999999996</v>
      </c>
      <c r="H29" s="29"/>
    </row>
    <row r="30" spans="1:8" ht="15.75" x14ac:dyDescent="0.25">
      <c r="A30" s="24"/>
      <c r="B30" s="25" t="str">
        <f t="shared" si="0"/>
        <v>FY1991</v>
      </c>
      <c r="C30" s="26">
        <v>4999.8297500000008</v>
      </c>
      <c r="D30" s="27"/>
      <c r="E30" s="28" t="str">
        <f t="shared" si="2"/>
        <v>2011-13</v>
      </c>
      <c r="F30" s="26">
        <f>AVERAGE(C51:C52)</f>
        <v>6915.2093750000004</v>
      </c>
      <c r="H30" s="29"/>
    </row>
    <row r="31" spans="1:8" ht="15.75" x14ac:dyDescent="0.25">
      <c r="A31" s="24"/>
      <c r="B31" s="25" t="str">
        <f t="shared" si="0"/>
        <v>FY1992</v>
      </c>
      <c r="C31" s="26">
        <v>5126.488749999995</v>
      </c>
      <c r="D31" s="27"/>
      <c r="E31" s="25"/>
      <c r="F31" s="26"/>
      <c r="H31" s="29"/>
    </row>
    <row r="32" spans="1:8" ht="15.75" x14ac:dyDescent="0.25">
      <c r="A32" s="24"/>
      <c r="B32" s="25" t="str">
        <f t="shared" si="0"/>
        <v>FY1993</v>
      </c>
      <c r="C32" s="26">
        <v>5248.507999999998</v>
      </c>
      <c r="D32" s="27"/>
      <c r="E32" s="25"/>
      <c r="F32" s="26"/>
      <c r="H32" s="29"/>
    </row>
    <row r="33" spans="1:8" ht="15.75" x14ac:dyDescent="0.25">
      <c r="A33" s="24"/>
      <c r="B33" s="25" t="str">
        <f t="shared" si="0"/>
        <v>FY1994</v>
      </c>
      <c r="C33" s="26">
        <v>5352.4517500000002</v>
      </c>
      <c r="D33" s="27"/>
      <c r="E33" s="25"/>
      <c r="F33" s="26"/>
      <c r="H33" s="29"/>
    </row>
    <row r="34" spans="1:8" ht="15.75" x14ac:dyDescent="0.25">
      <c r="A34" s="24"/>
      <c r="B34" s="25" t="str">
        <f t="shared" si="0"/>
        <v>FY1995</v>
      </c>
      <c r="C34" s="26">
        <v>5456.3767499999949</v>
      </c>
      <c r="D34" s="27"/>
      <c r="E34" s="25"/>
      <c r="F34" s="26"/>
      <c r="H34" s="29"/>
    </row>
    <row r="35" spans="1:8" ht="15.75" x14ac:dyDescent="0.25">
      <c r="A35" s="24"/>
      <c r="B35" s="25" t="str">
        <f t="shared" si="0"/>
        <v>FY1996</v>
      </c>
      <c r="C35" s="26">
        <v>5555.4527499999995</v>
      </c>
      <c r="D35" s="27"/>
      <c r="E35" s="25"/>
      <c r="F35" s="26"/>
      <c r="H35" s="29"/>
    </row>
    <row r="36" spans="1:8" ht="15.75" x14ac:dyDescent="0.25">
      <c r="A36" s="24"/>
      <c r="B36" s="25" t="str">
        <f t="shared" si="0"/>
        <v>FY1997</v>
      </c>
      <c r="C36" s="26">
        <v>5651.1552499999998</v>
      </c>
      <c r="D36" s="27"/>
      <c r="E36" s="25"/>
      <c r="F36" s="26"/>
      <c r="H36" s="29"/>
    </row>
    <row r="37" spans="1:8" ht="15.75" x14ac:dyDescent="0.25">
      <c r="A37" s="24"/>
      <c r="B37" s="25" t="str">
        <f t="shared" si="0"/>
        <v>FY1998</v>
      </c>
      <c r="C37" s="26">
        <v>5738.9077500000003</v>
      </c>
      <c r="D37" s="27"/>
      <c r="E37" s="25"/>
      <c r="F37" s="26"/>
      <c r="H37" s="29"/>
    </row>
    <row r="38" spans="1:8" ht="15.75" x14ac:dyDescent="0.25">
      <c r="A38" s="24"/>
      <c r="B38" s="25" t="str">
        <f t="shared" si="0"/>
        <v>FY1999</v>
      </c>
      <c r="C38" s="26">
        <v>5819.6402499999995</v>
      </c>
      <c r="D38" s="27"/>
      <c r="E38" s="25"/>
      <c r="F38" s="26"/>
      <c r="H38" s="29"/>
    </row>
    <row r="39" spans="1:8" ht="15.75" x14ac:dyDescent="0.25">
      <c r="A39" s="24"/>
      <c r="B39" s="25" t="str">
        <f t="shared" si="0"/>
        <v>FY2000</v>
      </c>
      <c r="C39" s="26">
        <v>5887.3042500000001</v>
      </c>
      <c r="D39" s="27"/>
      <c r="E39" s="25"/>
      <c r="F39" s="26"/>
      <c r="H39" s="29"/>
    </row>
    <row r="40" spans="1:8" ht="15.75" x14ac:dyDescent="0.25">
      <c r="A40" s="24"/>
      <c r="B40" s="25" t="str">
        <f t="shared" si="0"/>
        <v>FY2001</v>
      </c>
      <c r="C40" s="26">
        <v>5963.9372499999999</v>
      </c>
      <c r="D40" s="27"/>
      <c r="E40" s="25"/>
      <c r="F40" s="26"/>
      <c r="H40" s="29"/>
    </row>
    <row r="41" spans="1:8" ht="15.75" x14ac:dyDescent="0.25">
      <c r="A41" s="24"/>
      <c r="B41" s="25" t="str">
        <f t="shared" si="0"/>
        <v>FY2002</v>
      </c>
      <c r="C41" s="26">
        <v>6032.7219999999998</v>
      </c>
      <c r="D41" s="27"/>
      <c r="E41" s="25"/>
      <c r="F41" s="26"/>
      <c r="H41" s="29"/>
    </row>
    <row r="42" spans="1:8" ht="15.75" x14ac:dyDescent="0.25">
      <c r="A42" s="24"/>
      <c r="B42" s="25" t="str">
        <f t="shared" si="0"/>
        <v>FY2003</v>
      </c>
      <c r="C42" s="26">
        <v>6092.0332499999995</v>
      </c>
      <c r="D42" s="27"/>
      <c r="E42" s="25"/>
      <c r="F42" s="26"/>
      <c r="H42" s="29"/>
    </row>
    <row r="43" spans="1:8" ht="15.75" x14ac:dyDescent="0.25">
      <c r="A43" s="24"/>
      <c r="B43" s="25" t="str">
        <f t="shared" si="0"/>
        <v>FY2004</v>
      </c>
      <c r="C43" s="26">
        <v>6160.3062500000005</v>
      </c>
      <c r="D43" s="27"/>
      <c r="E43" s="25"/>
      <c r="F43" s="26"/>
      <c r="H43" s="29"/>
    </row>
    <row r="44" spans="1:8" ht="15.75" x14ac:dyDescent="0.25">
      <c r="A44" s="24"/>
      <c r="B44" s="25" t="str">
        <f t="shared" si="0"/>
        <v>FY2005</v>
      </c>
      <c r="C44" s="26">
        <v>6247.2375000000002</v>
      </c>
      <c r="D44" s="27"/>
      <c r="E44" s="25"/>
      <c r="F44" s="26"/>
      <c r="H44" s="29"/>
    </row>
    <row r="45" spans="1:8" ht="15.75" x14ac:dyDescent="0.25">
      <c r="A45" s="24"/>
      <c r="B45" s="25" t="str">
        <f t="shared" si="0"/>
        <v>FY2006</v>
      </c>
      <c r="C45" s="26">
        <v>6360.2750000000005</v>
      </c>
      <c r="D45" s="27"/>
      <c r="E45" s="25"/>
      <c r="F45" s="26"/>
      <c r="H45" s="29"/>
    </row>
    <row r="46" spans="1:8" ht="15.75" x14ac:dyDescent="0.25">
      <c r="A46" s="24"/>
      <c r="B46" s="25" t="str">
        <f t="shared" si="0"/>
        <v>FY2007</v>
      </c>
      <c r="C46" s="26">
        <v>6473.15</v>
      </c>
      <c r="D46" s="27"/>
      <c r="E46" s="25"/>
      <c r="F46" s="26"/>
      <c r="H46" s="29"/>
    </row>
    <row r="47" spans="1:8" ht="15.75" x14ac:dyDescent="0.25">
      <c r="A47" s="24"/>
      <c r="B47" s="25" t="str">
        <f t="shared" si="0"/>
        <v>FY2008</v>
      </c>
      <c r="C47" s="26">
        <v>6573.9624999999996</v>
      </c>
      <c r="D47" s="27"/>
      <c r="E47" s="25"/>
      <c r="F47" s="26"/>
      <c r="H47" s="29"/>
    </row>
    <row r="48" spans="1:8" ht="15.75" x14ac:dyDescent="0.25">
      <c r="A48" s="30"/>
      <c r="B48" s="25" t="str">
        <f t="shared" si="0"/>
        <v>FY2009</v>
      </c>
      <c r="C48" s="26">
        <v>6657.1532500000003</v>
      </c>
      <c r="D48" s="27"/>
      <c r="E48" s="25"/>
      <c r="F48" s="26"/>
      <c r="H48" s="29"/>
    </row>
    <row r="49" spans="1:8" ht="15.75" x14ac:dyDescent="0.25">
      <c r="A49" s="30"/>
      <c r="B49" s="25" t="str">
        <f t="shared" si="0"/>
        <v>FY2010</v>
      </c>
      <c r="C49" s="26">
        <v>6725.3147499999995</v>
      </c>
      <c r="D49" s="31"/>
      <c r="E49" s="25"/>
      <c r="F49" s="26"/>
      <c r="H49" s="29"/>
    </row>
    <row r="50" spans="1:8" ht="15.75" x14ac:dyDescent="0.25">
      <c r="A50" s="30"/>
      <c r="B50" s="25" t="str">
        <f t="shared" si="0"/>
        <v>FY2011</v>
      </c>
      <c r="C50" s="26">
        <v>6793.3152499999997</v>
      </c>
      <c r="D50" s="31"/>
      <c r="E50" s="25"/>
      <c r="F50" s="26"/>
      <c r="H50" s="29"/>
    </row>
    <row r="51" spans="1:8" ht="15.75" x14ac:dyDescent="0.25">
      <c r="A51" s="30"/>
      <c r="B51" s="25" t="str">
        <f t="shared" si="0"/>
        <v>FY2012</v>
      </c>
      <c r="C51" s="26">
        <v>6870.3122499999999</v>
      </c>
      <c r="D51" s="31"/>
      <c r="E51" s="25"/>
      <c r="F51" s="26"/>
      <c r="H51" s="29"/>
    </row>
    <row r="52" spans="1:8" ht="15.75" x14ac:dyDescent="0.25">
      <c r="A52" s="30"/>
      <c r="B52" s="25" t="str">
        <f t="shared" si="0"/>
        <v>FY2013</v>
      </c>
      <c r="C52" s="26">
        <v>6960.1064999999999</v>
      </c>
      <c r="D52" s="31"/>
      <c r="E52" s="25"/>
      <c r="F52" s="26"/>
      <c r="H52" s="29"/>
    </row>
    <row r="53" spans="1:8" ht="15.75" x14ac:dyDescent="0.25">
      <c r="B53" s="32"/>
      <c r="C53" s="33"/>
      <c r="D53" s="17"/>
      <c r="E53" s="32"/>
      <c r="F53" s="33"/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RPT</vt:lpstr>
      <vt:lpstr>Sheet1</vt:lpstr>
      <vt:lpstr>RPT!Print_Area</vt:lpstr>
      <vt:lpstr>RPT!Print_Titles</vt:lpstr>
    </vt:vector>
  </TitlesOfParts>
  <Company>Washington State Legislature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 Johnson</dc:creator>
  <cp:lastModifiedBy>Dave Johnson</cp:lastModifiedBy>
  <cp:lastPrinted>2011-11-09T01:01:21Z</cp:lastPrinted>
  <dcterms:created xsi:type="dcterms:W3CDTF">2011-11-08T22:25:59Z</dcterms:created>
  <dcterms:modified xsi:type="dcterms:W3CDTF">2011-11-09T01:01:49Z</dcterms:modified>
</cp:coreProperties>
</file>