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405" windowWidth="16935" windowHeight="7680"/>
  </bookViews>
  <sheets>
    <sheet name="Sheet1" sheetId="2" r:id="rId1"/>
    <sheet name="Data" sheetId="1" r:id="rId2"/>
  </sheets>
  <definedNames>
    <definedName name="Add_new_local_levy">Data!$R$2:$R$1048576</definedName>
    <definedName name="Add_New_local_levy_per_student">Data!$Q$2:$Q$1048576</definedName>
    <definedName name="Adj_student_pop">Data!$B$2:$B$1048576</definedName>
    <definedName name="Adjusted_new_state_tax_dist">Data!$E$2:$E$1048576</definedName>
    <definedName name="DataTable">Data!$A:$T</definedName>
    <definedName name="Diff_newtaxshare_newstatedist">Data!$L$2:$L$1048576</definedName>
    <definedName name="Diff_totalamt">Data!$J$2:$J$1048576</definedName>
    <definedName name="dist_number_char5">Data!#REF!</definedName>
    <definedName name="District_Name">Data!$A:$A</definedName>
    <definedName name="Levy_amt_rev_same_rate">Data!$T$2:$T$1048576</definedName>
    <definedName name="Levy_per_student">Data!$D$2:$D$1048576</definedName>
    <definedName name="Levy_rate_current">Data!$M$2:$M$1048576</definedName>
    <definedName name="Levy_rate_diff_curnt_new">Data!$O$2:$O$1048576</definedName>
    <definedName name="Levy_rate_new_local_levy">Data!$S$2:$S$1048576</definedName>
    <definedName name="Levy_rate_reduced_levy">Data!$N$2:$N$1048576</definedName>
    <definedName name="Levyreduced">Data!$F$2:$F$1048576</definedName>
    <definedName name="Levyreduced_per_student">Data!$G$2:$G$1048576</definedName>
    <definedName name="Levyreduced_percent_current">Data!$H$2:$H$1048576</definedName>
    <definedName name="Local_Levy_12">Data!$C$2:$C$1048576</definedName>
    <definedName name="New_Local_levy_cap_per_student">Data!$P$2:$P$1048576</definedName>
    <definedName name="New_state_tax_share">Data!$K$2:$K$1048576</definedName>
    <definedName name="SchoolDistrict">Sheet1!$C$1</definedName>
    <definedName name="SelectedDistrict">Sheet1!$D$20</definedName>
    <definedName name="Totalamt">Data!$I$2:$I$1048576</definedName>
  </definedNames>
  <calcPr calcId="145621"/>
</workbook>
</file>

<file path=xl/calcChain.xml><?xml version="1.0" encoding="utf-8"?>
<calcChain xmlns="http://schemas.openxmlformats.org/spreadsheetml/2006/main">
  <c r="D9" i="2" l="1"/>
  <c r="D7" i="2"/>
  <c r="D11" i="2"/>
  <c r="E11" i="2" s="1"/>
  <c r="E3" i="2"/>
  <c r="D3" i="2"/>
  <c r="D2" i="2"/>
  <c r="D1" i="2"/>
  <c r="D12" i="2" l="1"/>
  <c r="D15" i="2" s="1"/>
  <c r="E7" i="2"/>
  <c r="E9" i="2"/>
  <c r="D13" i="2" l="1"/>
  <c r="E13" i="2" s="1"/>
  <c r="D17" i="2"/>
  <c r="E12" i="2"/>
  <c r="E17" i="2" s="1"/>
  <c r="E15" i="2" l="1"/>
</calcChain>
</file>

<file path=xl/sharedStrings.xml><?xml version="1.0" encoding="utf-8"?>
<sst xmlns="http://schemas.openxmlformats.org/spreadsheetml/2006/main" count="329" uniqueCount="327">
  <si>
    <t>District_Name</t>
  </si>
  <si>
    <t>Adj_student_pop</t>
  </si>
  <si>
    <t>Local_Levy_12</t>
  </si>
  <si>
    <t>Levy_per_student</t>
  </si>
  <si>
    <t>Adjusted_new_state_tax_dist</t>
  </si>
  <si>
    <t>Levyreduced</t>
  </si>
  <si>
    <t>Levyreduced_per_student</t>
  </si>
  <si>
    <t>Levyreduced_percent_current</t>
  </si>
  <si>
    <t>Totalamt</t>
  </si>
  <si>
    <t>Diff_totalamt</t>
  </si>
  <si>
    <t>New_state_tax_share</t>
  </si>
  <si>
    <t>Diff_newtaxshare_newstatedist</t>
  </si>
  <si>
    <t>Levy_rate_current</t>
  </si>
  <si>
    <t>Levy_rate_reduced_levy</t>
  </si>
  <si>
    <t>Levy_rate_diff_curnt_new</t>
  </si>
  <si>
    <t>New_Local_levy_cap_per_student</t>
  </si>
  <si>
    <t>Add_New_local_levy_per_student</t>
  </si>
  <si>
    <t>Add_new_local_levy</t>
  </si>
  <si>
    <t>Levy_rate_new_local_levy</t>
  </si>
  <si>
    <t>Levy_amt_rev_same_rate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</si>
  <si>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</si>
  <si>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</si>
  <si>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</si>
  <si>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</si>
  <si>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</si>
  <si>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</si>
  <si>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</si>
  <si>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</si>
  <si>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</si>
  <si>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</si>
  <si>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</si>
  <si>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</si>
  <si>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</si>
  <si>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</si>
  <si>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</si>
  <si>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</si>
  <si>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</si>
  <si>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</si>
  <si>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</si>
  <si>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</si>
  <si>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</si>
  <si>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</si>
  <si>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</si>
  <si>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</si>
  <si>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</si>
  <si>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</si>
  <si>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</si>
  <si>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</si>
  <si>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</si>
  <si>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</si>
  <si>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</si>
  <si>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</si>
  <si>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</si>
  <si>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</si>
  <si>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</si>
  <si>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</si>
  <si>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</si>
  <si>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</si>
  <si>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</si>
  <si>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</si>
  <si>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</si>
  <si>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</si>
  <si>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</si>
  <si>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</si>
  <si>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</si>
  <si>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</si>
  <si>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</si>
  <si>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</si>
  <si>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</si>
  <si>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</si>
  <si>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</si>
  <si>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</si>
  <si>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</si>
  <si>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</si>
  <si>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</si>
  <si>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</si>
  <si>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</si>
  <si>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</si>
  <si>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</si>
  <si>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</si>
  <si>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</si>
  <si>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</si>
  <si>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</si>
  <si>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</si>
  <si>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</si>
  <si>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</si>
  <si>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</si>
  <si>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</si>
  <si>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</si>
  <si>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</si>
  <si>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</si>
  <si>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</si>
  <si>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</si>
  <si>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</si>
  <si>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</si>
  <si>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</si>
  <si>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</si>
  <si>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</si>
  <si>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</si>
  <si>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</si>
  <si>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</si>
  <si>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</si>
  <si>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</si>
  <si>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</si>
  <si>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</si>
  <si>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</si>
  <si>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</si>
  <si>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</si>
  <si>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</si>
  <si>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</si>
  <si>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</si>
  <si>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</si>
  <si>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</si>
  <si>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</si>
  <si>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</si>
  <si>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</si>
  <si>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</si>
  <si>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</si>
  <si>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</si>
  <si>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</si>
  <si>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</si>
  <si>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</si>
  <si>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</si>
  <si>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</si>
  <si>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</si>
  <si>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</si>
  <si>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</si>
  <si>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</si>
  <si>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</si>
  <si>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</si>
  <si>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</si>
  <si>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</si>
  <si>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</si>
  <si>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</si>
  <si>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</si>
  <si>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</si>
  <si>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</si>
  <si>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</si>
  <si>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</si>
  <si>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</si>
  <si>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</si>
  <si>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</si>
  <si>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</si>
  <si>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</si>
  <si>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</si>
  <si>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</si>
  <si>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</si>
  <si>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</si>
  <si>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</si>
  <si>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</si>
  <si>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</si>
  <si>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</si>
  <si>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</si>
  <si>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</si>
  <si>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</si>
  <si>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</si>
  <si>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</si>
  <si>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</si>
  <si>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</si>
  <si>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</si>
  <si>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</si>
  <si>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</si>
  <si>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</si>
  <si>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</si>
  <si>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</si>
  <si>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</si>
  <si>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</si>
  <si>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</si>
  <si>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</si>
  <si>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</si>
  <si>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</si>
  <si>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</si>
  <si>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</si>
  <si>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</si>
  <si>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</si>
  <si>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</si>
  <si>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</si>
  <si>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</si>
  <si>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</si>
  <si>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</si>
  <si>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</si>
  <si>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</si>
  <si>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</si>
  <si>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</si>
  <si>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</si>
  <si>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</si>
  <si>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</si>
  <si>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</si>
  <si>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</si>
  <si>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</si>
  <si>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</si>
  <si>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</si>
  <si>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</si>
  <si>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</si>
  <si>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</si>
  <si>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</si>
  <si>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</si>
  <si>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</si>
  <si>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</si>
  <si>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</si>
  <si>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</si>
  <si>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</si>
  <si>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</si>
  <si>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</si>
  <si>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</si>
  <si>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</si>
  <si>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</si>
  <si>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</si>
  <si>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</si>
  <si>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</si>
  <si>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</si>
  <si>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</si>
  <si>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</si>
  <si>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</si>
  <si>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</si>
  <si>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</si>
  <si>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</si>
  <si>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</si>
  <si>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</si>
  <si>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</si>
  <si>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</si>
  <si>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</si>
  <si>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</si>
  <si>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</si>
  <si>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</si>
  <si>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</si>
  <si>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</si>
  <si>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</si>
  <si>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</si>
  <si>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</si>
  <si>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</si>
  <si>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</si>
  <si>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</si>
  <si>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</si>
  <si>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</si>
  <si>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</si>
  <si>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</si>
  <si>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Stanwood-Camano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</si>
  <si>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</si>
  <si>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</si>
  <si>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</si>
  <si>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</si>
  <si>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</si>
  <si>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</si>
  <si>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</si>
  <si>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</si>
  <si>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</si>
  <si>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</t>
  </si>
  <si>
    <t>Liberty</t>
  </si>
  <si>
    <t>West Valley (Spo)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</si>
  <si>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</si>
  <si>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</si>
  <si>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</si>
  <si>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</si>
  <si>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</si>
  <si>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</si>
  <si>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</si>
  <si>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</si>
  <si>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</si>
  <si>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(Stev)</t>
  </si>
  <si>
    <t>Columbia (Stev)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</si>
  <si>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</si>
  <si>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</si>
  <si>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</si>
  <si>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</si>
  <si>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</si>
  <si>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</si>
  <si>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</si>
  <si>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</si>
  <si>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</si>
  <si>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</si>
  <si>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</si>
  <si>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</si>
  <si>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</si>
  <si>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</si>
  <si>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</si>
  <si>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</si>
  <si>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</si>
  <si>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</si>
  <si>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</si>
  <si>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</si>
  <si>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</si>
  <si>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</si>
  <si>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</si>
  <si>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</si>
  <si>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</si>
  <si>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</si>
  <si>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 Joint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</si>
  <si>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</si>
  <si>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</si>
  <si>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</si>
  <si>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</si>
  <si>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</si>
  <si>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</si>
  <si>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</si>
  <si>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</si>
  <si>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</si>
  <si>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</si>
  <si>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</si>
  <si>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</si>
  <si>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</si>
  <si>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</si>
  <si>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</si>
  <si>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</si>
  <si>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</si>
  <si>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</si>
  <si>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</si>
  <si>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</si>
  <si>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</si>
  <si>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</si>
  <si>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</si>
  <si>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</si>
  <si>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</si>
  <si>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</si>
  <si>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</si>
  <si>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Total</t>
  </si>
  <si>
    <t># of Students</t>
  </si>
  <si>
    <t>New Money to District</t>
  </si>
  <si>
    <t>2012 Levy</t>
  </si>
  <si>
    <t>Increase in Common School Levy</t>
  </si>
  <si>
    <t>per student</t>
  </si>
  <si>
    <t>Local Levy after reduction</t>
  </si>
  <si>
    <t>Levy Reduction</t>
  </si>
  <si>
    <t>Impact on School District</t>
  </si>
  <si>
    <t>Impact on Taxpayer</t>
  </si>
  <si>
    <t>Select District:</t>
  </si>
  <si>
    <t>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</si>
</sst>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2" applyNumberFormat="1" applyFont="1"/>
    <xf numFmtId="165" fontId="0" fillId="0" borderId="0" xfId="1" applyNumberFormat="1" applyFont="1"/>
    <xf numFmtId="0" fontId="0" fillId="33" borderId="0" xfId="0" applyFill="1"/>
    <xf numFmtId="3" fontId="0" fillId="33" borderId="0" xfId="0" applyNumberFormat="1" applyFill="1"/>
    <xf numFmtId="10" fontId="0" fillId="33" borderId="0" xfId="0" applyNumberFormat="1" applyFill="1"/>
    <xf numFmtId="164" fontId="16" fillId="0" borderId="9" xfId="19" applyNumberFormat="1"/>
    <xf numFmtId="44" fontId="0" fillId="0" borderId="0" xfId="2" applyNumberFormat="1" applyFont="1"/>
    <xf numFmtId="0" fontId="18" fillId="0" borderId="0" xfId="0" applyFont="1"/>
    <xf numFmtId="164" fontId="18" fillId="33" borderId="0" xfId="2" applyNumberFormat="1" applyFont="1" applyFill="1" applyAlignment="1" applyProtection="1">
      <alignment horizontal="center"/>
      <protection locked="0"/>
    </xf>
    <xf numFmtId="165" fontId="1" fillId="0" borderId="0" xfId="1" applyNumberFormat="1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20" sqref="D20:E20"/>
    </sheetView>
  </sheetViews>
  <sheetFormatPr defaultRowHeight="15" x14ac:dyDescent="0.25"/>
  <cols>
    <col min="3" max="3" width="37" bestFit="1" customWidth="1"/>
    <col min="4" max="4" width="15.140625" style="3" customWidth="1"/>
    <col min="5" max="5" width="15" style="3" customWidth="1"/>
    <col min="6" max="6" width="20.140625" bestFit="1" customWidth="1"/>
    <col min="7" max="7" width="16" bestFit="1" customWidth="1"/>
  </cols>
  <sheetData>
    <row r="1" spans="1:5" x14ac:dyDescent="0.25">
      <c r="A1" t="s">
        <v>326</v>
      </c>
      <c r="C1" s="12"/>
      <c r="D1" s="4" t="str">
        <f>D20</f>
        <v>Bellevue</v>
      </c>
    </row>
    <row r="2" spans="1:5" x14ac:dyDescent="0.25">
      <c r="A2" t="s">
        <v>316</v>
      </c>
      <c r="D2" s="4">
        <f>VLOOKUP(SelectedDistrict,Data!A:T,2)</f>
        <v>17494</v>
      </c>
    </row>
    <row r="3" spans="1:5" ht="14.45" x14ac:dyDescent="0.3">
      <c r="A3" t="s">
        <v>318</v>
      </c>
      <c r="D3" s="4">
        <f>VLOOKUP(SelectedDistrict,DataTable,3)</f>
        <v>47500000</v>
      </c>
      <c r="E3" s="4">
        <f>VLOOKUP(SelectedDistrict,DataTable,4)</f>
        <v>2715</v>
      </c>
    </row>
    <row r="4" spans="1:5" ht="14.45" x14ac:dyDescent="0.3"/>
    <row r="5" spans="1:5" ht="14.45" x14ac:dyDescent="0.3"/>
    <row r="6" spans="1:5" ht="14.45" x14ac:dyDescent="0.3">
      <c r="D6" s="3" t="s">
        <v>315</v>
      </c>
      <c r="E6" s="3" t="s">
        <v>320</v>
      </c>
    </row>
    <row r="7" spans="1:5" ht="14.45" x14ac:dyDescent="0.3">
      <c r="A7" t="s">
        <v>319</v>
      </c>
      <c r="D7" s="4">
        <f>VLOOKUP(SelectedDistrict,DataTable,11)</f>
        <v>50061338</v>
      </c>
      <c r="E7" s="3">
        <f>D7/D2</f>
        <v>2861.6290156625128</v>
      </c>
    </row>
    <row r="9" spans="1:5" ht="14.45" x14ac:dyDescent="0.3">
      <c r="A9" t="s">
        <v>317</v>
      </c>
      <c r="D9" s="4">
        <f>VLOOKUP(SelectedDistrict,DataTable,5)</f>
        <v>18339339</v>
      </c>
      <c r="E9" s="3">
        <f>D9/D2</f>
        <v>1048.3216531382188</v>
      </c>
    </row>
    <row r="11" spans="1:5" ht="14.45" x14ac:dyDescent="0.3">
      <c r="A11" t="s">
        <v>318</v>
      </c>
      <c r="D11" s="4">
        <f>VLOOKUP(SelectedDistrict,DataTable,3)</f>
        <v>47500000</v>
      </c>
      <c r="E11" s="3">
        <f>D11/D2</f>
        <v>2715.2166457070994</v>
      </c>
    </row>
    <row r="12" spans="1:5" ht="14.45" x14ac:dyDescent="0.3">
      <c r="A12" t="s">
        <v>322</v>
      </c>
      <c r="D12" s="3">
        <f>MIN(D9,D11)</f>
        <v>18339339</v>
      </c>
      <c r="E12" s="3">
        <f>MIN(E9,E11)</f>
        <v>1048.3216531382188</v>
      </c>
    </row>
    <row r="13" spans="1:5" thickBot="1" x14ac:dyDescent="0.35">
      <c r="A13" t="s">
        <v>321</v>
      </c>
      <c r="D13" s="8">
        <f>D11-D12</f>
        <v>29160661</v>
      </c>
      <c r="E13" s="8">
        <f>D13/D2</f>
        <v>1666.8949925688808</v>
      </c>
    </row>
    <row r="14" spans="1:5" thickTop="1" x14ac:dyDescent="0.3"/>
    <row r="15" spans="1:5" ht="14.45" x14ac:dyDescent="0.3">
      <c r="A15" t="s">
        <v>323</v>
      </c>
      <c r="D15" s="9">
        <f>D9-D12</f>
        <v>0</v>
      </c>
      <c r="E15" s="9">
        <f>E9-E12</f>
        <v>0</v>
      </c>
    </row>
    <row r="17" spans="1:5" ht="14.45" x14ac:dyDescent="0.3">
      <c r="A17" t="s">
        <v>324</v>
      </c>
      <c r="D17" s="3">
        <f>D7-D12</f>
        <v>31721999</v>
      </c>
      <c r="E17" s="3">
        <f>E7-E12</f>
        <v>1813.3073625242939</v>
      </c>
    </row>
    <row r="20" spans="1:5" s="10" customFormat="1" ht="36" x14ac:dyDescent="0.55000000000000004">
      <c r="A20" s="10" t="s">
        <v>325</v>
      </c>
      <c r="D20" s="11" t="s">
        <v>117</v>
      </c>
      <c r="E20" s="11"/>
    </row>
  </sheetData>
  <sheetProtection sheet="1" objects="1" scenarios="1"/>
  <mergeCells count="1">
    <mergeCell ref="D20:E2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Data!$A$2:$A$296</xm:f>
          </x14:formula1>
          <xm:sqref>D20:E20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6"/>
  <sheetViews>
    <sheetView workbookViewId="0">
      <pane ySplit="1" topLeftCell="A2" activePane="bottomLeft" state="frozenSplit"/>
      <selection activeCell="A86" sqref="A86"/>
      <selection pane="bottomLeft" activeCell="E11" sqref="E11"/>
    </sheetView>
  </sheetViews>
  <sheetFormatPr defaultRowHeight="15" x14ac:dyDescent="0.25"/>
  <cols>
    <col min="1" max="1" width="16.7109375" bestFit="1" customWidth="1"/>
    <col min="2" max="2" width="14.85546875" bestFit="1" customWidth="1"/>
    <col min="3" max="3" width="13.140625" bestFit="1" customWidth="1"/>
    <col min="5" max="5" width="27.85546875" bestFit="1" customWidth="1"/>
    <col min="6" max="6" width="12.28515625" bestFit="1" customWidth="1"/>
    <col min="7" max="7" width="22.28515625" bestFit="1" customWidth="1"/>
    <col min="9" max="9" width="11.140625" bestFit="1" customWidth="1"/>
    <col min="11" max="11" width="20.42578125" bestFit="1" customWidth="1"/>
    <col min="12" max="12" width="12.570312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25">
      <c r="A2" t="s">
        <v>88</v>
      </c>
      <c r="B2" s="1">
        <v>2978</v>
      </c>
      <c r="C2" s="1">
        <v>4978000</v>
      </c>
      <c r="D2" s="1">
        <v>1672</v>
      </c>
      <c r="E2" s="1">
        <v>3351074</v>
      </c>
      <c r="F2" s="1">
        <v>1626926</v>
      </c>
      <c r="G2">
        <v>546</v>
      </c>
      <c r="H2" s="2">
        <v>0.32600000000000001</v>
      </c>
      <c r="I2" s="1">
        <v>4978000</v>
      </c>
      <c r="J2">
        <v>0</v>
      </c>
      <c r="K2" s="1">
        <v>1491534</v>
      </c>
      <c r="L2" s="1">
        <v>-1859540</v>
      </c>
      <c r="M2">
        <v>4.04</v>
      </c>
      <c r="N2">
        <v>1.32</v>
      </c>
      <c r="O2">
        <v>-1.55</v>
      </c>
      <c r="P2" s="1">
        <v>2500</v>
      </c>
      <c r="Q2" s="1">
        <v>1954</v>
      </c>
      <c r="R2" s="1">
        <v>5816997</v>
      </c>
      <c r="S2">
        <v>6.04</v>
      </c>
      <c r="T2" s="1">
        <v>1909401</v>
      </c>
    </row>
    <row r="3" spans="1:20" x14ac:dyDescent="0.25">
      <c r="A3" t="s">
        <v>153</v>
      </c>
      <c r="B3">
        <v>601</v>
      </c>
      <c r="C3" s="1">
        <v>596154</v>
      </c>
      <c r="D3">
        <v>992</v>
      </c>
      <c r="E3" s="1">
        <v>729269</v>
      </c>
      <c r="F3">
        <v>0</v>
      </c>
      <c r="G3">
        <v>0</v>
      </c>
      <c r="H3" s="2">
        <v>0</v>
      </c>
      <c r="I3" s="1">
        <v>729269</v>
      </c>
      <c r="J3" s="1">
        <v>133115</v>
      </c>
      <c r="K3" s="1">
        <v>472356</v>
      </c>
      <c r="L3" s="1">
        <v>-123798</v>
      </c>
      <c r="M3">
        <v>1.5</v>
      </c>
      <c r="N3">
        <v>0</v>
      </c>
      <c r="O3">
        <v>-0.33</v>
      </c>
      <c r="P3" s="1">
        <v>2500</v>
      </c>
      <c r="Q3" s="1">
        <v>2500</v>
      </c>
      <c r="R3" s="1">
        <v>1502416</v>
      </c>
      <c r="S3">
        <v>3.78</v>
      </c>
      <c r="T3" s="1">
        <v>131012</v>
      </c>
    </row>
    <row r="4" spans="1:20" x14ac:dyDescent="0.25">
      <c r="A4" t="s">
        <v>164</v>
      </c>
      <c r="B4">
        <v>84</v>
      </c>
      <c r="C4" s="1">
        <v>185000</v>
      </c>
      <c r="D4" s="1">
        <v>2211</v>
      </c>
      <c r="E4" s="1">
        <v>321063</v>
      </c>
      <c r="F4">
        <v>0</v>
      </c>
      <c r="G4">
        <v>0</v>
      </c>
      <c r="H4" s="2">
        <v>0</v>
      </c>
      <c r="I4" s="1">
        <v>321063</v>
      </c>
      <c r="J4" s="1">
        <v>136063</v>
      </c>
      <c r="K4" s="1">
        <v>87233</v>
      </c>
      <c r="L4" s="1">
        <v>-97767</v>
      </c>
      <c r="M4">
        <v>2.58</v>
      </c>
      <c r="N4">
        <v>0</v>
      </c>
      <c r="O4">
        <v>-1.41</v>
      </c>
      <c r="P4" s="1">
        <v>2500</v>
      </c>
      <c r="Q4" s="1">
        <v>2500</v>
      </c>
      <c r="R4" s="1">
        <v>209150</v>
      </c>
      <c r="S4">
        <v>2.92</v>
      </c>
      <c r="T4" s="1">
        <v>101253</v>
      </c>
    </row>
    <row r="5" spans="1:20" x14ac:dyDescent="0.25">
      <c r="A5" t="s">
        <v>216</v>
      </c>
      <c r="B5" s="1">
        <v>2597</v>
      </c>
      <c r="C5" s="1">
        <v>6820000</v>
      </c>
      <c r="D5" s="1">
        <v>2626</v>
      </c>
      <c r="E5" s="1">
        <v>2894403</v>
      </c>
      <c r="F5" s="1">
        <v>3925597</v>
      </c>
      <c r="G5" s="1">
        <v>1512</v>
      </c>
      <c r="H5" s="2">
        <v>0.57499999999999996</v>
      </c>
      <c r="I5" s="1">
        <v>6820000</v>
      </c>
      <c r="J5">
        <v>0</v>
      </c>
      <c r="K5" s="1">
        <v>5996285</v>
      </c>
      <c r="L5" s="1">
        <v>3101883</v>
      </c>
      <c r="M5">
        <v>1.39</v>
      </c>
      <c r="N5">
        <v>0.8</v>
      </c>
      <c r="O5">
        <v>0.57999999999999996</v>
      </c>
      <c r="P5" s="1">
        <v>2500</v>
      </c>
      <c r="Q5">
        <v>988</v>
      </c>
      <c r="R5" s="1">
        <v>2566060</v>
      </c>
      <c r="S5">
        <v>1.32</v>
      </c>
      <c r="T5">
        <v>0</v>
      </c>
    </row>
    <row r="6" spans="1:20" x14ac:dyDescent="0.25">
      <c r="A6" t="s">
        <v>228</v>
      </c>
      <c r="B6" s="1">
        <v>5120</v>
      </c>
      <c r="C6" s="1">
        <v>10787849</v>
      </c>
      <c r="D6" s="1">
        <v>2107</v>
      </c>
      <c r="E6" s="1">
        <v>5489896</v>
      </c>
      <c r="F6" s="1">
        <v>5297953</v>
      </c>
      <c r="G6" s="1">
        <v>1035</v>
      </c>
      <c r="H6" s="2">
        <v>0.49099999999999999</v>
      </c>
      <c r="I6" s="1">
        <v>10787849</v>
      </c>
      <c r="J6">
        <v>0</v>
      </c>
      <c r="K6" s="1">
        <v>4371844</v>
      </c>
      <c r="L6" s="1">
        <v>-1118052</v>
      </c>
      <c r="M6">
        <v>3</v>
      </c>
      <c r="N6">
        <v>1.47</v>
      </c>
      <c r="O6">
        <v>-0.36</v>
      </c>
      <c r="P6" s="1">
        <v>2500</v>
      </c>
      <c r="Q6" s="1">
        <v>1465</v>
      </c>
      <c r="R6" s="1">
        <v>7501540</v>
      </c>
      <c r="S6">
        <v>3.56</v>
      </c>
      <c r="T6" s="1">
        <v>1284872</v>
      </c>
    </row>
    <row r="7" spans="1:20" x14ac:dyDescent="0.25">
      <c r="A7" t="s">
        <v>26</v>
      </c>
      <c r="B7">
        <v>619</v>
      </c>
      <c r="C7" s="1">
        <v>1260000</v>
      </c>
      <c r="D7" s="1">
        <v>2036</v>
      </c>
      <c r="E7" s="1">
        <v>743715</v>
      </c>
      <c r="F7" s="1">
        <v>516285</v>
      </c>
      <c r="G7">
        <v>834</v>
      </c>
      <c r="H7" s="2">
        <v>0.40899999999999997</v>
      </c>
      <c r="I7" s="1">
        <v>1260000</v>
      </c>
      <c r="J7">
        <v>0</v>
      </c>
      <c r="K7" s="1">
        <v>473262</v>
      </c>
      <c r="L7" s="1">
        <v>-270453</v>
      </c>
      <c r="M7">
        <v>3.24</v>
      </c>
      <c r="N7">
        <v>1.33</v>
      </c>
      <c r="O7">
        <v>-0.75</v>
      </c>
      <c r="P7" s="1">
        <v>2500</v>
      </c>
      <c r="Q7" s="1">
        <v>1666</v>
      </c>
      <c r="R7" s="1">
        <v>1030921</v>
      </c>
      <c r="S7">
        <v>3.98</v>
      </c>
      <c r="T7" s="1">
        <v>289365</v>
      </c>
    </row>
    <row r="8" spans="1:20" x14ac:dyDescent="0.25">
      <c r="A8" t="s">
        <v>120</v>
      </c>
      <c r="B8" s="1">
        <v>13702</v>
      </c>
      <c r="C8" s="1">
        <v>30317828</v>
      </c>
      <c r="D8" s="1">
        <v>2213</v>
      </c>
      <c r="E8" s="1">
        <v>14818802</v>
      </c>
      <c r="F8" s="1">
        <v>15499026</v>
      </c>
      <c r="G8" s="1">
        <v>1131</v>
      </c>
      <c r="H8" s="2">
        <v>0.51100000000000001</v>
      </c>
      <c r="I8" s="1">
        <v>30317828</v>
      </c>
      <c r="J8">
        <v>0</v>
      </c>
      <c r="K8" s="1">
        <v>11553757</v>
      </c>
      <c r="L8" s="1">
        <v>-3265045</v>
      </c>
      <c r="M8">
        <v>3.2</v>
      </c>
      <c r="N8">
        <v>1.63</v>
      </c>
      <c r="O8">
        <v>-0.39</v>
      </c>
      <c r="P8" s="1">
        <v>2500</v>
      </c>
      <c r="Q8" s="1">
        <v>1369</v>
      </c>
      <c r="R8" s="1">
        <v>18755297</v>
      </c>
      <c r="S8">
        <v>3.61</v>
      </c>
      <c r="T8" s="1">
        <v>3726383</v>
      </c>
    </row>
    <row r="9" spans="1:20" x14ac:dyDescent="0.25">
      <c r="A9" t="s">
        <v>129</v>
      </c>
      <c r="B9" s="1">
        <v>3833</v>
      </c>
      <c r="C9" s="1">
        <v>8700000</v>
      </c>
      <c r="D9" s="1">
        <v>2269</v>
      </c>
      <c r="E9" s="1">
        <v>4192301</v>
      </c>
      <c r="F9" s="1">
        <v>4507699</v>
      </c>
      <c r="G9" s="1">
        <v>1176</v>
      </c>
      <c r="H9" s="2">
        <v>0.51800000000000002</v>
      </c>
      <c r="I9" s="1">
        <v>8700000</v>
      </c>
      <c r="J9">
        <v>0</v>
      </c>
      <c r="K9" s="1">
        <v>7725611</v>
      </c>
      <c r="L9" s="1">
        <v>3533310</v>
      </c>
      <c r="M9">
        <v>1.37</v>
      </c>
      <c r="N9">
        <v>0.71</v>
      </c>
      <c r="O9">
        <v>0.51</v>
      </c>
      <c r="P9" s="1">
        <v>2500</v>
      </c>
      <c r="Q9" s="1">
        <v>1324</v>
      </c>
      <c r="R9" s="1">
        <v>5076036</v>
      </c>
      <c r="S9">
        <v>1.51</v>
      </c>
      <c r="T9">
        <v>0</v>
      </c>
    </row>
    <row r="10" spans="1:20" x14ac:dyDescent="0.25">
      <c r="A10" t="s">
        <v>52</v>
      </c>
      <c r="B10" s="1">
        <v>12120</v>
      </c>
      <c r="C10" s="1">
        <v>21525000</v>
      </c>
      <c r="D10" s="1">
        <v>1776</v>
      </c>
      <c r="E10" s="1">
        <v>12886238</v>
      </c>
      <c r="F10" s="1">
        <v>8638762</v>
      </c>
      <c r="G10">
        <v>713</v>
      </c>
      <c r="H10" s="2">
        <v>0.40100000000000002</v>
      </c>
      <c r="I10" s="1">
        <v>21525000</v>
      </c>
      <c r="J10">
        <v>0</v>
      </c>
      <c r="K10" s="1">
        <v>7666439</v>
      </c>
      <c r="L10" s="1">
        <v>-5219799</v>
      </c>
      <c r="M10">
        <v>3.4</v>
      </c>
      <c r="N10">
        <v>1.37</v>
      </c>
      <c r="O10">
        <v>-0.87</v>
      </c>
      <c r="P10" s="1">
        <v>2500</v>
      </c>
      <c r="Q10" s="1">
        <v>1787</v>
      </c>
      <c r="R10" s="1">
        <v>21662272</v>
      </c>
      <c r="S10">
        <v>4.79</v>
      </c>
      <c r="T10" s="1">
        <v>5487438</v>
      </c>
    </row>
    <row r="11" spans="1:20" x14ac:dyDescent="0.25">
      <c r="A11" s="5" t="s">
        <v>117</v>
      </c>
      <c r="B11" s="6">
        <v>17494</v>
      </c>
      <c r="C11" s="6">
        <v>47500000</v>
      </c>
      <c r="D11" s="6">
        <v>2715</v>
      </c>
      <c r="E11" s="6">
        <v>18339339</v>
      </c>
      <c r="F11" s="6">
        <v>29160661</v>
      </c>
      <c r="G11" s="6">
        <v>1667</v>
      </c>
      <c r="H11" s="7">
        <v>0.61299999999999999</v>
      </c>
      <c r="I11" s="6">
        <v>47500000</v>
      </c>
      <c r="J11" s="5">
        <v>0</v>
      </c>
      <c r="K11" s="6">
        <v>50061338</v>
      </c>
      <c r="L11" s="6">
        <v>31721999</v>
      </c>
      <c r="M11" s="5">
        <v>1.1599999999999999</v>
      </c>
      <c r="N11" s="5">
        <v>0.71</v>
      </c>
      <c r="O11" s="5">
        <v>0.72</v>
      </c>
      <c r="P11" s="6">
        <v>2500</v>
      </c>
      <c r="Q11" s="5">
        <v>833</v>
      </c>
      <c r="R11" s="6">
        <v>14575527</v>
      </c>
      <c r="S11" s="5">
        <v>1.06</v>
      </c>
      <c r="T11" s="5">
        <v>0</v>
      </c>
    </row>
    <row r="12" spans="1:20" x14ac:dyDescent="0.25">
      <c r="A12" t="s">
        <v>280</v>
      </c>
      <c r="B12" s="1">
        <v>10648</v>
      </c>
      <c r="C12" s="1">
        <v>26700000</v>
      </c>
      <c r="D12" s="1">
        <v>2507</v>
      </c>
      <c r="E12" s="1">
        <v>11473499</v>
      </c>
      <c r="F12" s="1">
        <v>15226501</v>
      </c>
      <c r="G12" s="1">
        <v>1430</v>
      </c>
      <c r="H12" s="2">
        <v>0.56999999999999995</v>
      </c>
      <c r="I12" s="1">
        <v>26700000</v>
      </c>
      <c r="J12">
        <v>0</v>
      </c>
      <c r="K12" s="1">
        <v>16091035</v>
      </c>
      <c r="L12" s="1">
        <v>4617536</v>
      </c>
      <c r="M12">
        <v>2.02</v>
      </c>
      <c r="N12">
        <v>1.1499999999999999</v>
      </c>
      <c r="O12">
        <v>0.3</v>
      </c>
      <c r="P12" s="1">
        <v>2500</v>
      </c>
      <c r="Q12" s="1">
        <v>1070</v>
      </c>
      <c r="R12" s="1">
        <v>11393713</v>
      </c>
      <c r="S12">
        <v>2.02</v>
      </c>
      <c r="T12">
        <v>0</v>
      </c>
    </row>
    <row r="13" spans="1:20" x14ac:dyDescent="0.25">
      <c r="A13" t="s">
        <v>21</v>
      </c>
      <c r="B13">
        <v>9</v>
      </c>
      <c r="C13" s="1">
        <v>25000</v>
      </c>
      <c r="D13" s="1">
        <v>2717</v>
      </c>
      <c r="E13" s="1">
        <v>45402</v>
      </c>
      <c r="F13">
        <v>0</v>
      </c>
      <c r="G13">
        <v>0</v>
      </c>
      <c r="H13" s="2">
        <v>0</v>
      </c>
      <c r="I13" s="1">
        <v>45402</v>
      </c>
      <c r="J13" s="1">
        <v>20402</v>
      </c>
      <c r="K13" s="1">
        <v>22874</v>
      </c>
      <c r="L13" s="1">
        <v>-2126</v>
      </c>
      <c r="M13">
        <v>1.33</v>
      </c>
      <c r="N13">
        <v>0</v>
      </c>
      <c r="O13">
        <v>-0.16</v>
      </c>
      <c r="P13" s="1">
        <v>2500</v>
      </c>
      <c r="Q13" s="1">
        <v>2500</v>
      </c>
      <c r="R13" s="1">
        <v>23000</v>
      </c>
      <c r="S13">
        <v>1.23</v>
      </c>
      <c r="T13" s="1">
        <v>3040</v>
      </c>
    </row>
    <row r="14" spans="1:20" x14ac:dyDescent="0.25">
      <c r="A14" t="s">
        <v>205</v>
      </c>
      <c r="B14" s="1">
        <v>17198</v>
      </c>
      <c r="C14" s="1">
        <v>30520000</v>
      </c>
      <c r="D14" s="1">
        <v>1775</v>
      </c>
      <c r="E14" s="1">
        <v>18476483</v>
      </c>
      <c r="F14" s="1">
        <v>12043517</v>
      </c>
      <c r="G14">
        <v>700</v>
      </c>
      <c r="H14" s="2">
        <v>0.39400000000000002</v>
      </c>
      <c r="I14" s="1">
        <v>30520000</v>
      </c>
      <c r="J14">
        <v>0</v>
      </c>
      <c r="K14" s="1">
        <v>11575016</v>
      </c>
      <c r="L14" s="1">
        <v>-6901467</v>
      </c>
      <c r="M14">
        <v>3.21</v>
      </c>
      <c r="N14">
        <v>1.27</v>
      </c>
      <c r="O14">
        <v>-0.77</v>
      </c>
      <c r="P14" s="1">
        <v>2500</v>
      </c>
      <c r="Q14" s="1">
        <v>1800</v>
      </c>
      <c r="R14" s="1">
        <v>30950476</v>
      </c>
      <c r="S14">
        <v>4.5199999999999996</v>
      </c>
      <c r="T14" s="1">
        <v>7352703</v>
      </c>
    </row>
    <row r="15" spans="1:20" x14ac:dyDescent="0.25">
      <c r="A15" t="s">
        <v>140</v>
      </c>
      <c r="B15">
        <v>76</v>
      </c>
      <c r="C15" s="1">
        <v>65000</v>
      </c>
      <c r="D15">
        <v>851</v>
      </c>
      <c r="E15" s="1">
        <v>275325</v>
      </c>
      <c r="F15">
        <v>0</v>
      </c>
      <c r="G15">
        <v>0</v>
      </c>
      <c r="H15" s="2">
        <v>0</v>
      </c>
      <c r="I15" s="1">
        <v>275325</v>
      </c>
      <c r="J15" s="1">
        <v>210325</v>
      </c>
      <c r="K15" s="1">
        <v>437208</v>
      </c>
      <c r="L15" s="1">
        <v>372208</v>
      </c>
      <c r="M15">
        <v>0.18</v>
      </c>
      <c r="N15">
        <v>0</v>
      </c>
      <c r="O15">
        <v>0.99</v>
      </c>
      <c r="P15" s="1">
        <v>2500</v>
      </c>
      <c r="Q15" s="1">
        <v>2500</v>
      </c>
      <c r="R15" s="1">
        <v>191000</v>
      </c>
      <c r="S15">
        <v>0.53</v>
      </c>
      <c r="T15">
        <v>0</v>
      </c>
    </row>
    <row r="16" spans="1:20" x14ac:dyDescent="0.25">
      <c r="A16" t="s">
        <v>282</v>
      </c>
      <c r="B16" s="1">
        <v>2108</v>
      </c>
      <c r="C16" s="1">
        <v>5380000</v>
      </c>
      <c r="D16" s="1">
        <v>2552</v>
      </c>
      <c r="E16" s="1">
        <v>2323677</v>
      </c>
      <c r="F16" s="1">
        <v>3056323</v>
      </c>
      <c r="G16" s="1">
        <v>1450</v>
      </c>
      <c r="H16" s="2">
        <v>0.56799999999999995</v>
      </c>
      <c r="I16" s="1">
        <v>5380000</v>
      </c>
      <c r="J16">
        <v>0</v>
      </c>
      <c r="K16" s="1">
        <v>5333868</v>
      </c>
      <c r="L16" s="1">
        <v>3010192</v>
      </c>
      <c r="M16">
        <v>1.23</v>
      </c>
      <c r="N16">
        <v>0.7</v>
      </c>
      <c r="O16">
        <v>0.64</v>
      </c>
      <c r="P16" s="1">
        <v>2500</v>
      </c>
      <c r="Q16" s="1">
        <v>1050</v>
      </c>
      <c r="R16" s="1">
        <v>2213626</v>
      </c>
      <c r="S16">
        <v>1.2</v>
      </c>
      <c r="T16">
        <v>0</v>
      </c>
    </row>
    <row r="17" spans="1:20" x14ac:dyDescent="0.25">
      <c r="A17" t="s">
        <v>155</v>
      </c>
      <c r="B17">
        <v>104</v>
      </c>
      <c r="C17" s="1">
        <v>247271</v>
      </c>
      <c r="D17" s="1">
        <v>2385</v>
      </c>
      <c r="E17" s="1">
        <v>140352</v>
      </c>
      <c r="F17" s="1">
        <v>106919</v>
      </c>
      <c r="G17" s="1">
        <v>1031</v>
      </c>
      <c r="H17" s="2">
        <v>0.432</v>
      </c>
      <c r="I17" s="1">
        <v>247271</v>
      </c>
      <c r="J17">
        <v>0</v>
      </c>
      <c r="K17" s="1">
        <v>116988</v>
      </c>
      <c r="L17" s="1">
        <v>-23363</v>
      </c>
      <c r="M17">
        <v>2.14</v>
      </c>
      <c r="N17">
        <v>0.92</v>
      </c>
      <c r="O17">
        <v>-0.04</v>
      </c>
      <c r="P17" s="1">
        <v>2500</v>
      </c>
      <c r="Q17" s="1">
        <v>1469</v>
      </c>
      <c r="R17" s="1">
        <v>152253</v>
      </c>
      <c r="S17">
        <v>2.2400000000000002</v>
      </c>
      <c r="T17" s="1">
        <v>4906</v>
      </c>
    </row>
    <row r="18" spans="1:20" x14ac:dyDescent="0.25">
      <c r="A18" t="s">
        <v>128</v>
      </c>
      <c r="B18" s="1">
        <v>5020</v>
      </c>
      <c r="C18" s="1">
        <v>10670000</v>
      </c>
      <c r="D18" s="1">
        <v>2126</v>
      </c>
      <c r="E18" s="1">
        <v>5689455</v>
      </c>
      <c r="F18" s="1">
        <v>4980545</v>
      </c>
      <c r="G18">
        <v>992</v>
      </c>
      <c r="H18" s="2">
        <v>0.46600000000000003</v>
      </c>
      <c r="I18" s="1">
        <v>10670000</v>
      </c>
      <c r="J18">
        <v>0</v>
      </c>
      <c r="K18" s="1">
        <v>4763061</v>
      </c>
      <c r="L18" s="1">
        <v>-926394</v>
      </c>
      <c r="M18">
        <v>2.73</v>
      </c>
      <c r="N18">
        <v>1.27</v>
      </c>
      <c r="O18">
        <v>-0.28999999999999998</v>
      </c>
      <c r="P18" s="1">
        <v>2500</v>
      </c>
      <c r="Q18" s="1">
        <v>1508</v>
      </c>
      <c r="R18" s="1">
        <v>7569108</v>
      </c>
      <c r="S18">
        <v>3.21</v>
      </c>
      <c r="T18" s="1">
        <v>1116374</v>
      </c>
    </row>
    <row r="19" spans="1:20" x14ac:dyDescent="0.25">
      <c r="A19" t="s">
        <v>180</v>
      </c>
      <c r="B19">
        <v>895</v>
      </c>
      <c r="C19" s="1">
        <v>975494</v>
      </c>
      <c r="D19" s="1">
        <v>1090</v>
      </c>
      <c r="E19" s="1">
        <v>1041043</v>
      </c>
      <c r="F19">
        <v>0</v>
      </c>
      <c r="G19">
        <v>0</v>
      </c>
      <c r="H19" s="2">
        <v>0</v>
      </c>
      <c r="I19" s="1">
        <v>1041043</v>
      </c>
      <c r="J19" s="1">
        <v>65549</v>
      </c>
      <c r="K19" s="1">
        <v>434473</v>
      </c>
      <c r="L19" s="1">
        <v>-541021</v>
      </c>
      <c r="M19">
        <v>2.74</v>
      </c>
      <c r="N19">
        <v>0</v>
      </c>
      <c r="O19">
        <v>-1.57</v>
      </c>
      <c r="P19" s="1">
        <v>2500</v>
      </c>
      <c r="Q19" s="1">
        <v>2500</v>
      </c>
      <c r="R19" s="1">
        <v>2238106</v>
      </c>
      <c r="S19">
        <v>6.28</v>
      </c>
      <c r="T19" s="1">
        <v>558244</v>
      </c>
    </row>
    <row r="20" spans="1:20" x14ac:dyDescent="0.25">
      <c r="A20" t="s">
        <v>63</v>
      </c>
      <c r="B20">
        <v>746</v>
      </c>
      <c r="C20" s="1">
        <v>180000</v>
      </c>
      <c r="D20">
        <v>241</v>
      </c>
      <c r="E20" s="1">
        <v>852513</v>
      </c>
      <c r="F20">
        <v>0</v>
      </c>
      <c r="G20">
        <v>0</v>
      </c>
      <c r="H20" s="2">
        <v>0</v>
      </c>
      <c r="I20" s="1">
        <v>852513</v>
      </c>
      <c r="J20" s="1">
        <v>672513</v>
      </c>
      <c r="K20" s="1">
        <v>148253</v>
      </c>
      <c r="L20" s="1">
        <v>-31747</v>
      </c>
      <c r="M20">
        <v>1.48</v>
      </c>
      <c r="N20">
        <v>0</v>
      </c>
      <c r="O20">
        <v>-0.31</v>
      </c>
      <c r="P20" s="1">
        <v>2500</v>
      </c>
      <c r="Q20" s="1">
        <v>2500</v>
      </c>
      <c r="R20" s="1">
        <v>1864845</v>
      </c>
      <c r="S20">
        <v>15.33</v>
      </c>
      <c r="T20" s="1">
        <v>37670</v>
      </c>
    </row>
    <row r="21" spans="1:20" x14ac:dyDescent="0.25">
      <c r="A21" t="s">
        <v>105</v>
      </c>
      <c r="B21">
        <v>67</v>
      </c>
      <c r="C21" s="1">
        <v>278273</v>
      </c>
      <c r="D21" s="1">
        <v>4180</v>
      </c>
      <c r="E21" s="1">
        <v>156647</v>
      </c>
      <c r="F21" s="1">
        <v>121626</v>
      </c>
      <c r="G21" s="1">
        <v>1827</v>
      </c>
      <c r="H21" s="2">
        <v>0.437</v>
      </c>
      <c r="I21" s="1">
        <v>278273</v>
      </c>
      <c r="J21">
        <v>0</v>
      </c>
      <c r="K21" s="1">
        <v>331834</v>
      </c>
      <c r="L21" s="1">
        <v>175187</v>
      </c>
      <c r="M21">
        <v>1.01</v>
      </c>
      <c r="N21">
        <v>0.44</v>
      </c>
      <c r="O21">
        <v>0.6</v>
      </c>
      <c r="P21" s="1">
        <v>2500</v>
      </c>
      <c r="Q21">
        <v>673</v>
      </c>
      <c r="R21" s="1">
        <v>44816</v>
      </c>
      <c r="S21">
        <v>0.6</v>
      </c>
      <c r="T21">
        <v>0</v>
      </c>
    </row>
    <row r="22" spans="1:20" x14ac:dyDescent="0.25">
      <c r="A22" t="s">
        <v>214</v>
      </c>
      <c r="B22" s="1">
        <v>3770</v>
      </c>
      <c r="C22" s="1">
        <v>7400000</v>
      </c>
      <c r="D22" s="1">
        <v>1963</v>
      </c>
      <c r="E22" s="1">
        <v>4112302</v>
      </c>
      <c r="F22" s="1">
        <v>3287698</v>
      </c>
      <c r="G22">
        <v>872</v>
      </c>
      <c r="H22" s="2">
        <v>0.44400000000000001</v>
      </c>
      <c r="I22" s="1">
        <v>7400000</v>
      </c>
      <c r="J22">
        <v>0</v>
      </c>
      <c r="K22" s="1">
        <v>3811604</v>
      </c>
      <c r="L22" s="1">
        <v>-300698</v>
      </c>
      <c r="M22">
        <v>2.37</v>
      </c>
      <c r="N22">
        <v>1.05</v>
      </c>
      <c r="O22">
        <v>-0.14000000000000001</v>
      </c>
      <c r="P22" s="1">
        <v>2500</v>
      </c>
      <c r="Q22" s="1">
        <v>1628</v>
      </c>
      <c r="R22" s="1">
        <v>6137133</v>
      </c>
      <c r="S22">
        <v>3.01</v>
      </c>
      <c r="T22" s="1">
        <v>451554</v>
      </c>
    </row>
    <row r="23" spans="1:20" x14ac:dyDescent="0.25">
      <c r="A23" t="s">
        <v>51</v>
      </c>
      <c r="B23" s="1">
        <v>5955</v>
      </c>
      <c r="C23" s="1">
        <v>10700000</v>
      </c>
      <c r="D23" s="1">
        <v>1797</v>
      </c>
      <c r="E23" s="1">
        <v>6401061</v>
      </c>
      <c r="F23" s="1">
        <v>4298939</v>
      </c>
      <c r="G23">
        <v>722</v>
      </c>
      <c r="H23" s="2">
        <v>0.40100000000000002</v>
      </c>
      <c r="I23" s="1">
        <v>10700000</v>
      </c>
      <c r="J23">
        <v>0</v>
      </c>
      <c r="K23" s="1">
        <v>4648343</v>
      </c>
      <c r="L23" s="1">
        <v>-1752719</v>
      </c>
      <c r="M23">
        <v>2.8</v>
      </c>
      <c r="N23">
        <v>1.1299999999999999</v>
      </c>
      <c r="O23">
        <v>-0.51</v>
      </c>
      <c r="P23" s="1">
        <v>2500</v>
      </c>
      <c r="Q23" s="1">
        <v>1778</v>
      </c>
      <c r="R23" s="1">
        <v>10588449</v>
      </c>
      <c r="S23">
        <v>3.9</v>
      </c>
      <c r="T23" s="1">
        <v>1933864</v>
      </c>
    </row>
    <row r="24" spans="1:20" x14ac:dyDescent="0.25">
      <c r="A24" t="s">
        <v>43</v>
      </c>
      <c r="B24">
        <v>423</v>
      </c>
      <c r="C24" s="1">
        <v>350000</v>
      </c>
      <c r="D24">
        <v>828</v>
      </c>
      <c r="E24" s="1">
        <v>704931</v>
      </c>
      <c r="F24">
        <v>0</v>
      </c>
      <c r="G24">
        <v>0</v>
      </c>
      <c r="H24" s="2">
        <v>0</v>
      </c>
      <c r="I24" s="1">
        <v>704931</v>
      </c>
      <c r="J24" s="1">
        <v>354931</v>
      </c>
      <c r="K24" s="1">
        <v>117097</v>
      </c>
      <c r="L24" s="1">
        <v>-232903</v>
      </c>
      <c r="M24">
        <v>2.52</v>
      </c>
      <c r="N24">
        <v>0</v>
      </c>
      <c r="O24">
        <v>-1.35</v>
      </c>
      <c r="P24" s="1">
        <v>2500</v>
      </c>
      <c r="Q24" s="1">
        <v>2500</v>
      </c>
      <c r="R24" s="1">
        <v>1057172</v>
      </c>
      <c r="S24">
        <v>7.61</v>
      </c>
      <c r="T24" s="1">
        <v>187369</v>
      </c>
    </row>
    <row r="25" spans="1:20" x14ac:dyDescent="0.25">
      <c r="A25" t="s">
        <v>197</v>
      </c>
      <c r="B25">
        <v>236</v>
      </c>
      <c r="C25" s="1">
        <v>507000</v>
      </c>
      <c r="D25" s="1">
        <v>2145</v>
      </c>
      <c r="E25" s="1">
        <v>279248</v>
      </c>
      <c r="F25" s="1">
        <v>227752</v>
      </c>
      <c r="G25">
        <v>963</v>
      </c>
      <c r="H25" s="2">
        <v>0.44900000000000001</v>
      </c>
      <c r="I25" s="1">
        <v>507000</v>
      </c>
      <c r="J25">
        <v>0</v>
      </c>
      <c r="K25" s="1">
        <v>98455</v>
      </c>
      <c r="L25" s="1">
        <v>-180792</v>
      </c>
      <c r="M25">
        <v>5.25</v>
      </c>
      <c r="N25">
        <v>2.36</v>
      </c>
      <c r="O25">
        <v>-1.72</v>
      </c>
      <c r="P25" s="1">
        <v>2500</v>
      </c>
      <c r="Q25" s="1">
        <v>1537</v>
      </c>
      <c r="R25" s="1">
        <v>363209</v>
      </c>
      <c r="S25">
        <v>6.11</v>
      </c>
      <c r="T25" s="1">
        <v>166168</v>
      </c>
    </row>
    <row r="26" spans="1:20" x14ac:dyDescent="0.25">
      <c r="A26" t="s">
        <v>38</v>
      </c>
      <c r="B26" s="1">
        <v>1232</v>
      </c>
      <c r="C26" s="1">
        <v>2427449</v>
      </c>
      <c r="D26" s="1">
        <v>1971</v>
      </c>
      <c r="E26" s="1">
        <v>1370209</v>
      </c>
      <c r="F26" s="1">
        <v>1057240</v>
      </c>
      <c r="G26">
        <v>858</v>
      </c>
      <c r="H26" s="2">
        <v>0.435</v>
      </c>
      <c r="I26" s="1">
        <v>2427449</v>
      </c>
      <c r="J26">
        <v>0</v>
      </c>
      <c r="K26" s="1">
        <v>2871039</v>
      </c>
      <c r="L26" s="1">
        <v>1500830</v>
      </c>
      <c r="M26">
        <v>1.03</v>
      </c>
      <c r="N26">
        <v>0.45</v>
      </c>
      <c r="O26">
        <v>0.59</v>
      </c>
      <c r="P26" s="1">
        <v>2500</v>
      </c>
      <c r="Q26" s="1">
        <v>1642</v>
      </c>
      <c r="R26" s="1">
        <v>2021729</v>
      </c>
      <c r="S26">
        <v>1.31</v>
      </c>
      <c r="T26">
        <v>0</v>
      </c>
    </row>
    <row r="27" spans="1:20" x14ac:dyDescent="0.25">
      <c r="A27" t="s">
        <v>37</v>
      </c>
      <c r="B27" s="1">
        <v>1411</v>
      </c>
      <c r="C27" s="1">
        <v>2341000</v>
      </c>
      <c r="D27" s="1">
        <v>1659</v>
      </c>
      <c r="E27" s="1">
        <v>1580907</v>
      </c>
      <c r="F27" s="1">
        <v>760093</v>
      </c>
      <c r="G27">
        <v>539</v>
      </c>
      <c r="H27" s="2">
        <v>0.32400000000000001</v>
      </c>
      <c r="I27" s="1">
        <v>2341000</v>
      </c>
      <c r="J27">
        <v>0</v>
      </c>
      <c r="K27" s="1">
        <v>861276</v>
      </c>
      <c r="L27" s="1">
        <v>-719630</v>
      </c>
      <c r="M27">
        <v>3.31</v>
      </c>
      <c r="N27">
        <v>1.08</v>
      </c>
      <c r="O27">
        <v>-1.07</v>
      </c>
      <c r="P27" s="1">
        <v>2500</v>
      </c>
      <c r="Q27" s="1">
        <v>1961</v>
      </c>
      <c r="R27" s="1">
        <v>2768251</v>
      </c>
      <c r="S27">
        <v>4.99</v>
      </c>
      <c r="T27" s="1">
        <v>753997</v>
      </c>
    </row>
    <row r="28" spans="1:20" x14ac:dyDescent="0.25">
      <c r="A28" t="s">
        <v>58</v>
      </c>
      <c r="B28" s="1">
        <v>1296</v>
      </c>
      <c r="C28" s="1">
        <v>1900000</v>
      </c>
      <c r="D28" s="1">
        <v>1467</v>
      </c>
      <c r="E28" s="1">
        <v>1367861</v>
      </c>
      <c r="F28" s="1">
        <v>532139</v>
      </c>
      <c r="G28">
        <v>411</v>
      </c>
      <c r="H28" s="2">
        <v>0.28000000000000003</v>
      </c>
      <c r="I28" s="1">
        <v>1900000</v>
      </c>
      <c r="J28">
        <v>0</v>
      </c>
      <c r="K28" s="1">
        <v>987527</v>
      </c>
      <c r="L28" s="1">
        <v>-380334</v>
      </c>
      <c r="M28">
        <v>2.2999999999999998</v>
      </c>
      <c r="N28">
        <v>0.64</v>
      </c>
      <c r="O28">
        <v>-0.49</v>
      </c>
      <c r="P28" s="1">
        <v>2500</v>
      </c>
      <c r="Q28" s="1">
        <v>2089</v>
      </c>
      <c r="R28" s="1">
        <v>2706801</v>
      </c>
      <c r="S28">
        <v>3.92</v>
      </c>
      <c r="T28" s="1">
        <v>402288</v>
      </c>
    </row>
    <row r="29" spans="1:20" x14ac:dyDescent="0.25">
      <c r="A29" t="s">
        <v>141</v>
      </c>
      <c r="B29">
        <v>103</v>
      </c>
      <c r="C29" s="1">
        <v>283000</v>
      </c>
      <c r="D29" s="1">
        <v>2754</v>
      </c>
      <c r="E29" s="1">
        <v>136770</v>
      </c>
      <c r="F29" s="1">
        <v>146230</v>
      </c>
      <c r="G29" s="1">
        <v>1423</v>
      </c>
      <c r="H29" s="2">
        <v>0.51600000000000001</v>
      </c>
      <c r="I29" s="1">
        <v>283000</v>
      </c>
      <c r="J29">
        <v>0</v>
      </c>
      <c r="K29" s="1">
        <v>177466</v>
      </c>
      <c r="L29" s="1">
        <v>40695</v>
      </c>
      <c r="M29">
        <v>1.94</v>
      </c>
      <c r="N29">
        <v>1</v>
      </c>
      <c r="O29">
        <v>0.23</v>
      </c>
      <c r="P29" s="1">
        <v>2500</v>
      </c>
      <c r="Q29" s="1">
        <v>1077</v>
      </c>
      <c r="R29" s="1">
        <v>110695</v>
      </c>
      <c r="S29">
        <v>1.76</v>
      </c>
      <c r="T29">
        <v>0</v>
      </c>
    </row>
    <row r="30" spans="1:20" x14ac:dyDescent="0.25">
      <c r="A30" t="s">
        <v>131</v>
      </c>
      <c r="B30" s="1">
        <v>11133</v>
      </c>
      <c r="C30" s="1">
        <v>17640000</v>
      </c>
      <c r="D30" s="1">
        <v>1585</v>
      </c>
      <c r="E30" s="1">
        <v>12301784</v>
      </c>
      <c r="F30" s="1">
        <v>5338216</v>
      </c>
      <c r="G30">
        <v>480</v>
      </c>
      <c r="H30" s="2">
        <v>0.30199999999999999</v>
      </c>
      <c r="I30" s="1">
        <v>17640000</v>
      </c>
      <c r="J30">
        <v>0</v>
      </c>
      <c r="K30" s="1">
        <v>8840612</v>
      </c>
      <c r="L30" s="1">
        <v>-3461172</v>
      </c>
      <c r="M30">
        <v>2.4300000000000002</v>
      </c>
      <c r="N30">
        <v>0.74</v>
      </c>
      <c r="O30">
        <v>-0.52</v>
      </c>
      <c r="P30" s="1">
        <v>2500</v>
      </c>
      <c r="Q30" s="1">
        <v>2020</v>
      </c>
      <c r="R30" s="1">
        <v>22493540</v>
      </c>
      <c r="S30">
        <v>3.83</v>
      </c>
      <c r="T30" s="1">
        <v>3809670</v>
      </c>
    </row>
    <row r="31" spans="1:20" x14ac:dyDescent="0.25">
      <c r="A31" t="s">
        <v>244</v>
      </c>
      <c r="B31" s="1">
        <v>12283</v>
      </c>
      <c r="C31" s="1">
        <v>23697033</v>
      </c>
      <c r="D31" s="1">
        <v>1929</v>
      </c>
      <c r="E31" s="1">
        <v>13122166</v>
      </c>
      <c r="F31" s="1">
        <v>10574867</v>
      </c>
      <c r="G31">
        <v>861</v>
      </c>
      <c r="H31" s="2">
        <v>0.44600000000000001</v>
      </c>
      <c r="I31" s="1">
        <v>23697033</v>
      </c>
      <c r="J31">
        <v>0</v>
      </c>
      <c r="K31" s="1">
        <v>8693868</v>
      </c>
      <c r="L31" s="1">
        <v>-4428298</v>
      </c>
      <c r="M31">
        <v>3.32</v>
      </c>
      <c r="N31">
        <v>1.48</v>
      </c>
      <c r="O31">
        <v>-0.67</v>
      </c>
      <c r="P31" s="1">
        <v>2500</v>
      </c>
      <c r="Q31" s="1">
        <v>1639</v>
      </c>
      <c r="R31" s="1">
        <v>20132226</v>
      </c>
      <c r="S31">
        <v>4.3</v>
      </c>
      <c r="T31" s="1">
        <v>4775571</v>
      </c>
    </row>
    <row r="32" spans="1:20" x14ac:dyDescent="0.25">
      <c r="A32" t="s">
        <v>161</v>
      </c>
      <c r="B32" s="1">
        <v>3377</v>
      </c>
      <c r="C32" s="1">
        <v>4925000</v>
      </c>
      <c r="D32" s="1">
        <v>1458</v>
      </c>
      <c r="E32" s="1">
        <v>3704798</v>
      </c>
      <c r="F32" s="1">
        <v>1220202</v>
      </c>
      <c r="G32">
        <v>361</v>
      </c>
      <c r="H32" s="2">
        <v>0.247</v>
      </c>
      <c r="I32" s="1">
        <v>4925000</v>
      </c>
      <c r="J32">
        <v>0</v>
      </c>
      <c r="K32" s="1">
        <v>3201087</v>
      </c>
      <c r="L32" s="1">
        <v>-503711</v>
      </c>
      <c r="M32">
        <v>1.87</v>
      </c>
      <c r="N32">
        <v>0.46</v>
      </c>
      <c r="O32">
        <v>-0.23</v>
      </c>
      <c r="P32" s="1">
        <v>2500</v>
      </c>
      <c r="Q32" s="1">
        <v>2139</v>
      </c>
      <c r="R32" s="1">
        <v>7222012</v>
      </c>
      <c r="S32">
        <v>3.2</v>
      </c>
      <c r="T32" s="1">
        <v>615390</v>
      </c>
    </row>
    <row r="33" spans="1:20" x14ac:dyDescent="0.25">
      <c r="A33" t="s">
        <v>159</v>
      </c>
      <c r="B33" s="1">
        <v>2632</v>
      </c>
      <c r="C33" s="1">
        <v>3900000</v>
      </c>
      <c r="D33" s="1">
        <v>1482</v>
      </c>
      <c r="E33" s="1">
        <v>2892521</v>
      </c>
      <c r="F33" s="1">
        <v>1007479</v>
      </c>
      <c r="G33">
        <v>383</v>
      </c>
      <c r="H33" s="2">
        <v>0.25800000000000001</v>
      </c>
      <c r="I33" s="1">
        <v>3900000</v>
      </c>
      <c r="J33">
        <v>0</v>
      </c>
      <c r="K33" s="1">
        <v>2223331</v>
      </c>
      <c r="L33" s="1">
        <v>-669190</v>
      </c>
      <c r="M33">
        <v>2.13</v>
      </c>
      <c r="N33">
        <v>0.55000000000000004</v>
      </c>
      <c r="O33">
        <v>-0.41</v>
      </c>
      <c r="P33" s="1">
        <v>2500</v>
      </c>
      <c r="Q33" s="1">
        <v>2117</v>
      </c>
      <c r="R33" s="1">
        <v>5573220</v>
      </c>
      <c r="S33">
        <v>3.59</v>
      </c>
      <c r="T33" s="1">
        <v>749424</v>
      </c>
    </row>
    <row r="34" spans="1:20" x14ac:dyDescent="0.25">
      <c r="A34" t="s">
        <v>246</v>
      </c>
      <c r="B34" s="1">
        <v>3827</v>
      </c>
      <c r="C34" s="1">
        <v>7700000</v>
      </c>
      <c r="D34" s="1">
        <v>2012</v>
      </c>
      <c r="E34" s="1">
        <v>4159825</v>
      </c>
      <c r="F34" s="1">
        <v>3540175</v>
      </c>
      <c r="G34">
        <v>925</v>
      </c>
      <c r="H34" s="2">
        <v>0.45900000000000002</v>
      </c>
      <c r="I34" s="1">
        <v>7700000</v>
      </c>
      <c r="J34">
        <v>0</v>
      </c>
      <c r="K34" s="1">
        <v>3329011</v>
      </c>
      <c r="L34" s="1">
        <v>-830814</v>
      </c>
      <c r="M34">
        <v>2.82</v>
      </c>
      <c r="N34">
        <v>1.3</v>
      </c>
      <c r="O34">
        <v>-0.35</v>
      </c>
      <c r="P34" s="1">
        <v>2500</v>
      </c>
      <c r="Q34" s="1">
        <v>1575</v>
      </c>
      <c r="R34" s="1">
        <v>6027391</v>
      </c>
      <c r="S34">
        <v>3.5</v>
      </c>
      <c r="T34" s="1">
        <v>963675</v>
      </c>
    </row>
    <row r="35" spans="1:20" x14ac:dyDescent="0.25">
      <c r="A35" t="s">
        <v>253</v>
      </c>
      <c r="B35">
        <v>826</v>
      </c>
      <c r="C35" s="1">
        <v>1056000</v>
      </c>
      <c r="D35" s="1">
        <v>1278</v>
      </c>
      <c r="E35" s="1">
        <v>935883</v>
      </c>
      <c r="F35" s="1">
        <v>120117</v>
      </c>
      <c r="G35">
        <v>145</v>
      </c>
      <c r="H35" s="2">
        <v>0.113</v>
      </c>
      <c r="I35" s="1">
        <v>1056000</v>
      </c>
      <c r="J35">
        <v>0</v>
      </c>
      <c r="K35" s="1">
        <v>646589</v>
      </c>
      <c r="L35" s="1">
        <v>-289294</v>
      </c>
      <c r="M35">
        <v>1.97</v>
      </c>
      <c r="N35">
        <v>0.22</v>
      </c>
      <c r="O35">
        <v>-0.57999999999999996</v>
      </c>
      <c r="P35" s="1">
        <v>2500</v>
      </c>
      <c r="Q35" s="1">
        <v>2355</v>
      </c>
      <c r="R35" s="1">
        <v>1945102</v>
      </c>
      <c r="S35">
        <v>3.86</v>
      </c>
      <c r="T35" s="1">
        <v>309514</v>
      </c>
    </row>
    <row r="36" spans="1:20" x14ac:dyDescent="0.25">
      <c r="A36" t="s">
        <v>107</v>
      </c>
      <c r="B36" s="1">
        <v>1108</v>
      </c>
      <c r="C36" s="1">
        <v>2250000</v>
      </c>
      <c r="D36" s="1">
        <v>2031</v>
      </c>
      <c r="E36" s="1">
        <v>1217232</v>
      </c>
      <c r="F36" s="1">
        <v>1032768</v>
      </c>
      <c r="G36">
        <v>932</v>
      </c>
      <c r="H36" s="2">
        <v>0.45900000000000002</v>
      </c>
      <c r="I36" s="1">
        <v>2250000</v>
      </c>
      <c r="J36">
        <v>0</v>
      </c>
      <c r="K36" s="1">
        <v>2702129</v>
      </c>
      <c r="L36" s="1">
        <v>1484897</v>
      </c>
      <c r="M36">
        <v>1.01</v>
      </c>
      <c r="N36">
        <v>0.46</v>
      </c>
      <c r="O36">
        <v>0.62</v>
      </c>
      <c r="P36" s="1">
        <v>2500</v>
      </c>
      <c r="Q36" s="1">
        <v>1568</v>
      </c>
      <c r="R36" s="1">
        <v>1736846</v>
      </c>
      <c r="S36">
        <v>1.25</v>
      </c>
      <c r="T36">
        <v>0</v>
      </c>
    </row>
    <row r="37" spans="1:20" x14ac:dyDescent="0.25">
      <c r="A37" t="s">
        <v>25</v>
      </c>
      <c r="B37" s="1">
        <v>2616</v>
      </c>
      <c r="C37" s="1">
        <v>4080397</v>
      </c>
      <c r="D37" s="1">
        <v>1560</v>
      </c>
      <c r="E37" s="1">
        <v>2920362</v>
      </c>
      <c r="F37" s="1">
        <v>1160035</v>
      </c>
      <c r="G37">
        <v>444</v>
      </c>
      <c r="H37" s="2">
        <v>0.28399999999999997</v>
      </c>
      <c r="I37" s="1">
        <v>4080397</v>
      </c>
      <c r="J37">
        <v>0</v>
      </c>
      <c r="K37" s="1">
        <v>1686694</v>
      </c>
      <c r="L37" s="1">
        <v>-1233668</v>
      </c>
      <c r="M37">
        <v>2.95</v>
      </c>
      <c r="N37">
        <v>0.84</v>
      </c>
      <c r="O37">
        <v>-0.94</v>
      </c>
      <c r="P37" s="1">
        <v>2500</v>
      </c>
      <c r="Q37" s="1">
        <v>2056</v>
      </c>
      <c r="R37" s="1">
        <v>5379014</v>
      </c>
      <c r="S37">
        <v>4.72</v>
      </c>
      <c r="T37" s="1">
        <v>1301070</v>
      </c>
    </row>
    <row r="38" spans="1:20" x14ac:dyDescent="0.25">
      <c r="A38" t="s">
        <v>138</v>
      </c>
      <c r="B38">
        <v>941</v>
      </c>
      <c r="C38" s="1">
        <v>2120070</v>
      </c>
      <c r="D38" s="1">
        <v>2253</v>
      </c>
      <c r="E38" s="1">
        <v>1024241</v>
      </c>
      <c r="F38" s="1">
        <v>1095829</v>
      </c>
      <c r="G38" s="1">
        <v>1164</v>
      </c>
      <c r="H38" s="2">
        <v>0.51600000000000001</v>
      </c>
      <c r="I38" s="1">
        <v>2120070</v>
      </c>
      <c r="J38">
        <v>0</v>
      </c>
      <c r="K38" s="1">
        <v>3594883</v>
      </c>
      <c r="L38" s="1">
        <v>2570642</v>
      </c>
      <c r="M38">
        <v>0.72</v>
      </c>
      <c r="N38">
        <v>0.37</v>
      </c>
      <c r="O38">
        <v>0.82</v>
      </c>
      <c r="P38" s="1">
        <v>2500</v>
      </c>
      <c r="Q38" s="1">
        <v>1336</v>
      </c>
      <c r="R38" s="1">
        <v>1256853</v>
      </c>
      <c r="S38">
        <v>0.8</v>
      </c>
      <c r="T38">
        <v>0</v>
      </c>
    </row>
    <row r="39" spans="1:20" x14ac:dyDescent="0.25">
      <c r="A39" t="s">
        <v>202</v>
      </c>
      <c r="B39" s="1">
        <v>11318</v>
      </c>
      <c r="C39" s="1">
        <v>21000000</v>
      </c>
      <c r="D39" s="1">
        <v>1856</v>
      </c>
      <c r="E39" s="1">
        <v>12365613</v>
      </c>
      <c r="F39" s="1">
        <v>8634387</v>
      </c>
      <c r="G39">
        <v>763</v>
      </c>
      <c r="H39" s="2">
        <v>0.41099999999999998</v>
      </c>
      <c r="I39" s="1">
        <v>21000000</v>
      </c>
      <c r="J39">
        <v>0</v>
      </c>
      <c r="K39" s="1">
        <v>7113445</v>
      </c>
      <c r="L39" s="1">
        <v>-5252168</v>
      </c>
      <c r="M39">
        <v>3.6</v>
      </c>
      <c r="N39">
        <v>1.48</v>
      </c>
      <c r="O39">
        <v>-0.95</v>
      </c>
      <c r="P39" s="1">
        <v>2500</v>
      </c>
      <c r="Q39" s="1">
        <v>1737</v>
      </c>
      <c r="R39" s="1">
        <v>19659760</v>
      </c>
      <c r="S39">
        <v>4.8499999999999996</v>
      </c>
      <c r="T39" s="1">
        <v>5534630</v>
      </c>
    </row>
    <row r="40" spans="1:20" x14ac:dyDescent="0.25">
      <c r="A40" t="s">
        <v>291</v>
      </c>
      <c r="B40">
        <v>620</v>
      </c>
      <c r="C40" s="1">
        <v>970000</v>
      </c>
      <c r="D40" s="1">
        <v>1564</v>
      </c>
      <c r="E40" s="1">
        <v>728432</v>
      </c>
      <c r="F40" s="1">
        <v>241568</v>
      </c>
      <c r="G40">
        <v>389</v>
      </c>
      <c r="H40" s="2">
        <v>0.249</v>
      </c>
      <c r="I40" s="1">
        <v>970000</v>
      </c>
      <c r="J40">
        <v>0</v>
      </c>
      <c r="K40" s="1">
        <v>452863</v>
      </c>
      <c r="L40" s="1">
        <v>-275568</v>
      </c>
      <c r="M40">
        <v>2.61</v>
      </c>
      <c r="N40">
        <v>0.65</v>
      </c>
      <c r="O40">
        <v>-0.79</v>
      </c>
      <c r="P40" s="1">
        <v>2500</v>
      </c>
      <c r="Q40" s="1">
        <v>2111</v>
      </c>
      <c r="R40" s="1">
        <v>1309429</v>
      </c>
      <c r="S40">
        <v>4.17</v>
      </c>
      <c r="T40" s="1">
        <v>293665</v>
      </c>
    </row>
    <row r="41" spans="1:20" x14ac:dyDescent="0.25">
      <c r="A41" t="s">
        <v>275</v>
      </c>
      <c r="B41" s="1">
        <v>1145</v>
      </c>
      <c r="C41" s="1">
        <v>2580000</v>
      </c>
      <c r="D41" s="1">
        <v>2252</v>
      </c>
      <c r="E41" s="1">
        <v>1208895</v>
      </c>
      <c r="F41" s="1">
        <v>1371105</v>
      </c>
      <c r="G41" s="1">
        <v>1197</v>
      </c>
      <c r="H41" s="2">
        <v>0.53100000000000003</v>
      </c>
      <c r="I41" s="1">
        <v>2580000</v>
      </c>
      <c r="J41">
        <v>0</v>
      </c>
      <c r="K41" s="1">
        <v>1106499</v>
      </c>
      <c r="L41" s="1">
        <v>-102396</v>
      </c>
      <c r="M41">
        <v>2.84</v>
      </c>
      <c r="N41">
        <v>1.51</v>
      </c>
      <c r="O41">
        <v>-0.16</v>
      </c>
      <c r="P41" s="1">
        <v>2500</v>
      </c>
      <c r="Q41" s="1">
        <v>1303</v>
      </c>
      <c r="R41" s="1">
        <v>1492578</v>
      </c>
      <c r="S41">
        <v>3.15</v>
      </c>
      <c r="T41" s="1">
        <v>146612</v>
      </c>
    </row>
    <row r="42" spans="1:20" x14ac:dyDescent="0.25">
      <c r="A42" t="s">
        <v>295</v>
      </c>
      <c r="B42">
        <v>170</v>
      </c>
      <c r="C42" s="1">
        <v>463179</v>
      </c>
      <c r="D42" s="1">
        <v>2717</v>
      </c>
      <c r="E42" s="1">
        <v>324649</v>
      </c>
      <c r="F42" s="1">
        <v>138530</v>
      </c>
      <c r="G42">
        <v>813</v>
      </c>
      <c r="H42" s="2">
        <v>0.29899999999999999</v>
      </c>
      <c r="I42" s="1">
        <v>463179</v>
      </c>
      <c r="J42">
        <v>0</v>
      </c>
      <c r="K42" s="1">
        <v>155483</v>
      </c>
      <c r="L42" s="1">
        <v>-169166</v>
      </c>
      <c r="M42">
        <v>3.63</v>
      </c>
      <c r="N42">
        <v>1.0900000000000001</v>
      </c>
      <c r="O42">
        <v>-1.37</v>
      </c>
      <c r="P42" s="1">
        <v>2500</v>
      </c>
      <c r="Q42" s="1">
        <v>1687</v>
      </c>
      <c r="R42" s="1">
        <v>287706</v>
      </c>
      <c r="S42">
        <v>3.34</v>
      </c>
      <c r="T42" s="1">
        <v>175379</v>
      </c>
    </row>
    <row r="43" spans="1:20" x14ac:dyDescent="0.25">
      <c r="A43" t="s">
        <v>260</v>
      </c>
      <c r="B43">
        <v>208</v>
      </c>
      <c r="C43" s="1">
        <v>85000</v>
      </c>
      <c r="D43">
        <v>408</v>
      </c>
      <c r="E43" s="1">
        <v>399141</v>
      </c>
      <c r="F43">
        <v>0</v>
      </c>
      <c r="G43">
        <v>0</v>
      </c>
      <c r="H43" s="2">
        <v>0</v>
      </c>
      <c r="I43" s="1">
        <v>399141</v>
      </c>
      <c r="J43" s="1">
        <v>314141</v>
      </c>
      <c r="K43" s="1">
        <v>112650</v>
      </c>
      <c r="L43" s="1">
        <v>27650</v>
      </c>
      <c r="M43">
        <v>0.9</v>
      </c>
      <c r="N43">
        <v>0</v>
      </c>
      <c r="O43">
        <v>0.27</v>
      </c>
      <c r="P43" s="1">
        <v>2500</v>
      </c>
      <c r="Q43" s="1">
        <v>2500</v>
      </c>
      <c r="R43" s="1">
        <v>521238</v>
      </c>
      <c r="S43">
        <v>5.5</v>
      </c>
      <c r="T43">
        <v>0</v>
      </c>
    </row>
    <row r="44" spans="1:20" x14ac:dyDescent="0.25">
      <c r="A44" t="s">
        <v>277</v>
      </c>
      <c r="B44">
        <v>842</v>
      </c>
      <c r="C44" s="1">
        <v>1950000</v>
      </c>
      <c r="D44" s="1">
        <v>2315</v>
      </c>
      <c r="E44" s="1">
        <v>910369</v>
      </c>
      <c r="F44" s="1">
        <v>1039631</v>
      </c>
      <c r="G44" s="1">
        <v>1234</v>
      </c>
      <c r="H44" s="2">
        <v>0.53300000000000003</v>
      </c>
      <c r="I44" s="1">
        <v>1950000</v>
      </c>
      <c r="J44">
        <v>0</v>
      </c>
      <c r="K44" s="1">
        <v>668353</v>
      </c>
      <c r="L44" s="1">
        <v>-242016</v>
      </c>
      <c r="M44">
        <v>3.56</v>
      </c>
      <c r="N44">
        <v>1.9</v>
      </c>
      <c r="O44">
        <v>-0.49</v>
      </c>
      <c r="P44" s="1">
        <v>2500</v>
      </c>
      <c r="Q44" s="1">
        <v>1266</v>
      </c>
      <c r="R44" s="1">
        <v>1065990</v>
      </c>
      <c r="S44">
        <v>3.84</v>
      </c>
      <c r="T44" s="1">
        <v>268724</v>
      </c>
    </row>
    <row r="45" spans="1:20" x14ac:dyDescent="0.25">
      <c r="A45" t="s">
        <v>256</v>
      </c>
      <c r="B45" s="1">
        <v>1931</v>
      </c>
      <c r="C45" s="1">
        <v>2400000</v>
      </c>
      <c r="D45" s="1">
        <v>1243</v>
      </c>
      <c r="E45" s="1">
        <v>2130014</v>
      </c>
      <c r="F45" s="1">
        <v>269986</v>
      </c>
      <c r="G45">
        <v>140</v>
      </c>
      <c r="H45" s="2">
        <v>0.112</v>
      </c>
      <c r="I45" s="1">
        <v>2400000</v>
      </c>
      <c r="J45">
        <v>0</v>
      </c>
      <c r="K45" s="1">
        <v>1326325</v>
      </c>
      <c r="L45" s="1">
        <v>-803688</v>
      </c>
      <c r="M45">
        <v>2.19</v>
      </c>
      <c r="N45">
        <v>0.25</v>
      </c>
      <c r="O45">
        <v>-0.77</v>
      </c>
      <c r="P45" s="1">
        <v>2500</v>
      </c>
      <c r="Q45" s="1">
        <v>2360</v>
      </c>
      <c r="R45" s="1">
        <v>4556305</v>
      </c>
      <c r="S45">
        <v>4.4000000000000004</v>
      </c>
      <c r="T45" s="1">
        <v>847324</v>
      </c>
    </row>
    <row r="46" spans="1:20" x14ac:dyDescent="0.25">
      <c r="A46" t="s">
        <v>213</v>
      </c>
      <c r="B46">
        <v>627</v>
      </c>
      <c r="C46" s="1">
        <v>1525000</v>
      </c>
      <c r="D46" s="1">
        <v>2431</v>
      </c>
      <c r="E46" s="1">
        <v>801309</v>
      </c>
      <c r="F46" s="1">
        <v>723691</v>
      </c>
      <c r="G46" s="1">
        <v>1153</v>
      </c>
      <c r="H46" s="2">
        <v>0.47399999999999998</v>
      </c>
      <c r="I46" s="1">
        <v>1525000</v>
      </c>
      <c r="J46">
        <v>0</v>
      </c>
      <c r="K46" s="1">
        <v>623051</v>
      </c>
      <c r="L46" s="1">
        <v>-178259</v>
      </c>
      <c r="M46">
        <v>2.82</v>
      </c>
      <c r="N46">
        <v>1.34</v>
      </c>
      <c r="O46">
        <v>-0.31</v>
      </c>
      <c r="P46" s="1">
        <v>2500</v>
      </c>
      <c r="Q46" s="1">
        <v>1347</v>
      </c>
      <c r="R46" s="1">
        <v>844790</v>
      </c>
      <c r="S46">
        <v>2.9</v>
      </c>
      <c r="T46" s="1">
        <v>167555</v>
      </c>
    </row>
    <row r="47" spans="1:20" x14ac:dyDescent="0.25">
      <c r="A47" t="s">
        <v>218</v>
      </c>
      <c r="B47">
        <v>566</v>
      </c>
      <c r="C47" s="1">
        <v>1250000</v>
      </c>
      <c r="D47" s="1">
        <v>2209</v>
      </c>
      <c r="E47" s="1">
        <v>632277</v>
      </c>
      <c r="F47" s="1">
        <v>617723</v>
      </c>
      <c r="G47" s="1">
        <v>1092</v>
      </c>
      <c r="H47" s="2">
        <v>0.49399999999999999</v>
      </c>
      <c r="I47" s="1">
        <v>1250000</v>
      </c>
      <c r="J47">
        <v>0</v>
      </c>
      <c r="K47" s="1">
        <v>545675</v>
      </c>
      <c r="L47" s="1">
        <v>-86602</v>
      </c>
      <c r="M47">
        <v>2.78</v>
      </c>
      <c r="N47">
        <v>1.37</v>
      </c>
      <c r="O47">
        <v>-0.24</v>
      </c>
      <c r="P47" s="1">
        <v>2500</v>
      </c>
      <c r="Q47" s="1">
        <v>1408</v>
      </c>
      <c r="R47" s="1">
        <v>796712</v>
      </c>
      <c r="S47">
        <v>3.15</v>
      </c>
      <c r="T47" s="1">
        <v>106617</v>
      </c>
    </row>
    <row r="48" spans="1:20" x14ac:dyDescent="0.25">
      <c r="A48" t="s">
        <v>96</v>
      </c>
      <c r="B48">
        <v>302</v>
      </c>
      <c r="C48" s="1">
        <v>560000</v>
      </c>
      <c r="D48" s="1">
        <v>1852</v>
      </c>
      <c r="E48" s="1">
        <v>352402</v>
      </c>
      <c r="F48" s="1">
        <v>207598</v>
      </c>
      <c r="G48">
        <v>687</v>
      </c>
      <c r="H48" s="2">
        <v>0.37</v>
      </c>
      <c r="I48" s="1">
        <v>560000</v>
      </c>
      <c r="J48">
        <v>0</v>
      </c>
      <c r="K48" s="1">
        <v>195993</v>
      </c>
      <c r="L48" s="1">
        <v>-156409</v>
      </c>
      <c r="M48">
        <v>3.31</v>
      </c>
      <c r="N48">
        <v>1.23</v>
      </c>
      <c r="O48">
        <v>-0.91</v>
      </c>
      <c r="P48" s="1">
        <v>2500</v>
      </c>
      <c r="Q48" s="1">
        <v>1813</v>
      </c>
      <c r="R48" s="1">
        <v>548196</v>
      </c>
      <c r="S48">
        <v>4.46</v>
      </c>
      <c r="T48" s="1">
        <v>154290</v>
      </c>
    </row>
    <row r="49" spans="1:20" x14ac:dyDescent="0.25">
      <c r="A49" t="s">
        <v>81</v>
      </c>
      <c r="B49">
        <v>196</v>
      </c>
      <c r="C49" s="1">
        <v>398281</v>
      </c>
      <c r="D49" s="1">
        <v>2030</v>
      </c>
      <c r="E49" s="1">
        <v>347241</v>
      </c>
      <c r="F49" s="1">
        <v>51040</v>
      </c>
      <c r="G49">
        <v>260</v>
      </c>
      <c r="H49" s="2">
        <v>0.128</v>
      </c>
      <c r="I49" s="1">
        <v>398281</v>
      </c>
      <c r="J49">
        <v>0</v>
      </c>
      <c r="K49" s="1">
        <v>268212</v>
      </c>
      <c r="L49" s="1">
        <v>-79030</v>
      </c>
      <c r="M49">
        <v>1.81</v>
      </c>
      <c r="N49">
        <v>0.23</v>
      </c>
      <c r="O49">
        <v>-0.41</v>
      </c>
      <c r="P49" s="1">
        <v>2500</v>
      </c>
      <c r="Q49" s="1">
        <v>2240</v>
      </c>
      <c r="R49" s="1">
        <v>439435</v>
      </c>
      <c r="S49">
        <v>2.23</v>
      </c>
      <c r="T49" s="1">
        <v>89748</v>
      </c>
    </row>
    <row r="50" spans="1:20" x14ac:dyDescent="0.25">
      <c r="A50" t="s">
        <v>102</v>
      </c>
      <c r="B50">
        <v>990</v>
      </c>
      <c r="C50" s="1">
        <v>2223211</v>
      </c>
      <c r="D50" s="1">
        <v>2245</v>
      </c>
      <c r="E50" s="1">
        <v>1065707</v>
      </c>
      <c r="F50" s="1">
        <v>1157504</v>
      </c>
      <c r="G50" s="1">
        <v>1169</v>
      </c>
      <c r="H50" s="2">
        <v>0.52</v>
      </c>
      <c r="I50" s="1">
        <v>2223211</v>
      </c>
      <c r="J50">
        <v>0</v>
      </c>
      <c r="K50" s="1">
        <v>2593534</v>
      </c>
      <c r="L50" s="1">
        <v>1527827</v>
      </c>
      <c r="M50">
        <v>1.04</v>
      </c>
      <c r="N50">
        <v>0.54</v>
      </c>
      <c r="O50">
        <v>0.67</v>
      </c>
      <c r="P50" s="1">
        <v>2500</v>
      </c>
      <c r="Q50" s="1">
        <v>1331</v>
      </c>
      <c r="R50" s="1">
        <v>1317721</v>
      </c>
      <c r="S50">
        <v>1.1599999999999999</v>
      </c>
      <c r="T50">
        <v>0</v>
      </c>
    </row>
    <row r="51" spans="1:20" x14ac:dyDescent="0.25">
      <c r="A51" t="s">
        <v>41</v>
      </c>
      <c r="B51">
        <v>217</v>
      </c>
      <c r="C51" s="1">
        <v>387276</v>
      </c>
      <c r="D51" s="1">
        <v>1783</v>
      </c>
      <c r="E51" s="1">
        <v>305927</v>
      </c>
      <c r="F51" s="1">
        <v>81349</v>
      </c>
      <c r="G51">
        <v>375</v>
      </c>
      <c r="H51" s="2">
        <v>0.21</v>
      </c>
      <c r="I51" s="1">
        <v>387276</v>
      </c>
      <c r="J51">
        <v>0</v>
      </c>
      <c r="K51" s="1">
        <v>416264</v>
      </c>
      <c r="L51" s="1">
        <v>110337</v>
      </c>
      <c r="M51">
        <v>1.1200000000000001</v>
      </c>
      <c r="N51">
        <v>0.23</v>
      </c>
      <c r="O51">
        <v>0.28999999999999998</v>
      </c>
      <c r="P51" s="1">
        <v>2500</v>
      </c>
      <c r="Q51" s="1">
        <v>2125</v>
      </c>
      <c r="R51" s="1">
        <v>461646</v>
      </c>
      <c r="S51">
        <v>1.57</v>
      </c>
      <c r="T51">
        <v>0</v>
      </c>
    </row>
    <row r="52" spans="1:20" x14ac:dyDescent="0.25">
      <c r="A52" t="s">
        <v>165</v>
      </c>
      <c r="B52">
        <v>96</v>
      </c>
      <c r="C52" s="1">
        <v>315000</v>
      </c>
      <c r="D52" s="1">
        <v>3286</v>
      </c>
      <c r="E52" s="1">
        <v>302567</v>
      </c>
      <c r="F52" s="1">
        <v>12433</v>
      </c>
      <c r="G52">
        <v>130</v>
      </c>
      <c r="H52" s="2">
        <v>3.9E-2</v>
      </c>
      <c r="I52" s="1">
        <v>315000</v>
      </c>
      <c r="J52">
        <v>0</v>
      </c>
      <c r="K52" s="1">
        <v>277100</v>
      </c>
      <c r="L52" s="1">
        <v>-25468</v>
      </c>
      <c r="M52">
        <v>1.39</v>
      </c>
      <c r="N52">
        <v>0.05</v>
      </c>
      <c r="O52">
        <v>-0.16</v>
      </c>
      <c r="P52" s="1">
        <v>2500</v>
      </c>
      <c r="Q52" s="1">
        <v>2370</v>
      </c>
      <c r="R52" s="1">
        <v>227184</v>
      </c>
      <c r="S52">
        <v>1.05</v>
      </c>
      <c r="T52" s="1">
        <v>36541</v>
      </c>
    </row>
    <row r="53" spans="1:20" x14ac:dyDescent="0.25">
      <c r="A53" t="s">
        <v>69</v>
      </c>
      <c r="B53">
        <v>210</v>
      </c>
      <c r="C53" s="1">
        <v>130000</v>
      </c>
      <c r="D53">
        <v>619</v>
      </c>
      <c r="E53" s="1">
        <v>340068</v>
      </c>
      <c r="F53">
        <v>0</v>
      </c>
      <c r="G53">
        <v>0</v>
      </c>
      <c r="H53" s="2">
        <v>0</v>
      </c>
      <c r="I53" s="1">
        <v>340068</v>
      </c>
      <c r="J53" s="1">
        <v>210068</v>
      </c>
      <c r="K53" s="1">
        <v>160841</v>
      </c>
      <c r="L53" s="1">
        <v>30841</v>
      </c>
      <c r="M53">
        <v>0.97</v>
      </c>
      <c r="N53">
        <v>0</v>
      </c>
      <c r="O53">
        <v>0.2</v>
      </c>
      <c r="P53" s="1">
        <v>2500</v>
      </c>
      <c r="Q53" s="1">
        <v>2500</v>
      </c>
      <c r="R53" s="1">
        <v>524975</v>
      </c>
      <c r="S53">
        <v>3.93</v>
      </c>
      <c r="T53">
        <v>0</v>
      </c>
    </row>
    <row r="54" spans="1:20" x14ac:dyDescent="0.25">
      <c r="A54" t="s">
        <v>192</v>
      </c>
      <c r="B54">
        <v>296</v>
      </c>
      <c r="C54" s="1">
        <v>294300</v>
      </c>
      <c r="D54">
        <v>994</v>
      </c>
      <c r="E54" s="1">
        <v>447206</v>
      </c>
      <c r="F54">
        <v>0</v>
      </c>
      <c r="G54">
        <v>0</v>
      </c>
      <c r="H54" s="2">
        <v>0</v>
      </c>
      <c r="I54" s="1">
        <v>447206</v>
      </c>
      <c r="J54" s="1">
        <v>152906</v>
      </c>
      <c r="K54" s="1">
        <v>442060</v>
      </c>
      <c r="L54" s="1">
        <v>147760</v>
      </c>
      <c r="M54">
        <v>0.77</v>
      </c>
      <c r="N54">
        <v>0</v>
      </c>
      <c r="O54">
        <v>0.4</v>
      </c>
      <c r="P54" s="1">
        <v>2500</v>
      </c>
      <c r="Q54" s="1">
        <v>2500</v>
      </c>
      <c r="R54" s="1">
        <v>740305</v>
      </c>
      <c r="S54">
        <v>1.93</v>
      </c>
      <c r="T54">
        <v>0</v>
      </c>
    </row>
    <row r="55" spans="1:20" x14ac:dyDescent="0.25">
      <c r="A55" t="s">
        <v>133</v>
      </c>
      <c r="B55">
        <v>113</v>
      </c>
      <c r="C55" s="1">
        <v>190000</v>
      </c>
      <c r="D55" s="1">
        <v>1685</v>
      </c>
      <c r="E55" s="1">
        <v>183702</v>
      </c>
      <c r="F55" s="1">
        <v>6298</v>
      </c>
      <c r="G55">
        <v>56</v>
      </c>
      <c r="H55" s="2">
        <v>3.3000000000000002E-2</v>
      </c>
      <c r="I55" s="1">
        <v>190000</v>
      </c>
      <c r="J55">
        <v>0</v>
      </c>
      <c r="K55" s="1">
        <v>118031</v>
      </c>
      <c r="L55" s="1">
        <v>-65671</v>
      </c>
      <c r="M55">
        <v>1.96</v>
      </c>
      <c r="N55">
        <v>0.06</v>
      </c>
      <c r="O55">
        <v>-0.73</v>
      </c>
      <c r="P55" s="1">
        <v>2500</v>
      </c>
      <c r="Q55" s="1">
        <v>2444</v>
      </c>
      <c r="R55" s="1">
        <v>275540</v>
      </c>
      <c r="S55">
        <v>2.91</v>
      </c>
      <c r="T55" s="1">
        <v>70341</v>
      </c>
    </row>
    <row r="56" spans="1:20" x14ac:dyDescent="0.25">
      <c r="A56" t="s">
        <v>235</v>
      </c>
      <c r="B56">
        <v>468</v>
      </c>
      <c r="C56" s="1">
        <v>1223467</v>
      </c>
      <c r="D56" s="1">
        <v>2616</v>
      </c>
      <c r="E56" s="1">
        <v>589626</v>
      </c>
      <c r="F56" s="1">
        <v>633841</v>
      </c>
      <c r="G56" s="1">
        <v>1355</v>
      </c>
      <c r="H56" s="2">
        <v>0.51800000000000002</v>
      </c>
      <c r="I56" s="1">
        <v>1223467</v>
      </c>
      <c r="J56">
        <v>0</v>
      </c>
      <c r="K56" s="1">
        <v>447616</v>
      </c>
      <c r="L56" s="1">
        <v>-142010</v>
      </c>
      <c r="M56">
        <v>3.13</v>
      </c>
      <c r="N56">
        <v>1.62</v>
      </c>
      <c r="O56">
        <v>-0.34</v>
      </c>
      <c r="P56" s="1">
        <v>2500</v>
      </c>
      <c r="Q56" s="1">
        <v>1145</v>
      </c>
      <c r="R56" s="1">
        <v>535411</v>
      </c>
      <c r="S56">
        <v>2.99</v>
      </c>
      <c r="T56" s="1">
        <v>131579</v>
      </c>
    </row>
    <row r="57" spans="1:20" x14ac:dyDescent="0.25">
      <c r="A57" t="s">
        <v>169</v>
      </c>
      <c r="B57">
        <v>560</v>
      </c>
      <c r="C57" s="1">
        <v>975000</v>
      </c>
      <c r="D57" s="1">
        <v>1740</v>
      </c>
      <c r="E57" s="1">
        <v>698439</v>
      </c>
      <c r="F57" s="1">
        <v>276561</v>
      </c>
      <c r="G57">
        <v>493</v>
      </c>
      <c r="H57" s="2">
        <v>0.28299999999999997</v>
      </c>
      <c r="I57" s="1">
        <v>975000</v>
      </c>
      <c r="J57">
        <v>0</v>
      </c>
      <c r="K57" s="1">
        <v>310472</v>
      </c>
      <c r="L57" s="1">
        <v>-387967</v>
      </c>
      <c r="M57">
        <v>3.83</v>
      </c>
      <c r="N57">
        <v>1.0900000000000001</v>
      </c>
      <c r="O57">
        <v>-1.57</v>
      </c>
      <c r="P57" s="1">
        <v>2500</v>
      </c>
      <c r="Q57" s="1">
        <v>2007</v>
      </c>
      <c r="R57" s="1">
        <v>1124586</v>
      </c>
      <c r="S57">
        <v>5.5</v>
      </c>
      <c r="T57" s="1">
        <v>400373</v>
      </c>
    </row>
    <row r="58" spans="1:20" x14ac:dyDescent="0.25">
      <c r="A58" t="s">
        <v>54</v>
      </c>
      <c r="B58">
        <v>469</v>
      </c>
      <c r="C58" s="1">
        <v>1306071</v>
      </c>
      <c r="D58" s="1">
        <v>2783</v>
      </c>
      <c r="E58" s="1">
        <v>600893</v>
      </c>
      <c r="F58" s="1">
        <v>705178</v>
      </c>
      <c r="G58" s="1">
        <v>1503</v>
      </c>
      <c r="H58" s="2">
        <v>0.53900000000000003</v>
      </c>
      <c r="I58" s="1">
        <v>1306071</v>
      </c>
      <c r="J58">
        <v>0</v>
      </c>
      <c r="K58" s="1">
        <v>683653</v>
      </c>
      <c r="L58" s="1">
        <v>82760</v>
      </c>
      <c r="M58">
        <v>2.3199999999999998</v>
      </c>
      <c r="N58">
        <v>1.26</v>
      </c>
      <c r="O58">
        <v>0.1</v>
      </c>
      <c r="P58" s="1">
        <v>2500</v>
      </c>
      <c r="Q58">
        <v>997</v>
      </c>
      <c r="R58" s="1">
        <v>468072</v>
      </c>
      <c r="S58">
        <v>2.09</v>
      </c>
      <c r="T58">
        <v>0</v>
      </c>
    </row>
    <row r="59" spans="1:20" x14ac:dyDescent="0.25">
      <c r="A59" t="s">
        <v>250</v>
      </c>
      <c r="B59" s="1">
        <v>2113</v>
      </c>
      <c r="C59" s="1">
        <v>1962665</v>
      </c>
      <c r="D59">
        <v>929</v>
      </c>
      <c r="E59" s="1">
        <v>2277118</v>
      </c>
      <c r="F59">
        <v>0</v>
      </c>
      <c r="G59">
        <v>0</v>
      </c>
      <c r="H59" s="2">
        <v>0</v>
      </c>
      <c r="I59" s="1">
        <v>2277118</v>
      </c>
      <c r="J59" s="1">
        <v>314453</v>
      </c>
      <c r="K59" s="1">
        <v>1040866</v>
      </c>
      <c r="L59" s="1">
        <v>-921799</v>
      </c>
      <c r="M59">
        <v>2.29</v>
      </c>
      <c r="N59">
        <v>0</v>
      </c>
      <c r="O59">
        <v>-1.1200000000000001</v>
      </c>
      <c r="P59" s="1">
        <v>2500</v>
      </c>
      <c r="Q59" s="1">
        <v>2500</v>
      </c>
      <c r="R59" s="1">
        <v>5282257</v>
      </c>
      <c r="S59">
        <v>6.17</v>
      </c>
      <c r="T59" s="1">
        <v>961101</v>
      </c>
    </row>
    <row r="60" spans="1:20" x14ac:dyDescent="0.25">
      <c r="A60" t="s">
        <v>200</v>
      </c>
      <c r="B60" s="1">
        <v>1865</v>
      </c>
      <c r="C60" s="1">
        <v>4922207</v>
      </c>
      <c r="D60" s="1">
        <v>2639</v>
      </c>
      <c r="E60" s="1">
        <v>2061193</v>
      </c>
      <c r="F60" s="1">
        <v>2861014</v>
      </c>
      <c r="G60" s="1">
        <v>1534</v>
      </c>
      <c r="H60" s="2">
        <v>0.58099999999999996</v>
      </c>
      <c r="I60" s="1">
        <v>4922207</v>
      </c>
      <c r="J60">
        <v>0</v>
      </c>
      <c r="K60" s="1">
        <v>1970951</v>
      </c>
      <c r="L60" s="1">
        <v>-90243</v>
      </c>
      <c r="M60">
        <v>3.04</v>
      </c>
      <c r="N60">
        <v>1.77</v>
      </c>
      <c r="O60">
        <v>-0.1</v>
      </c>
      <c r="P60" s="1">
        <v>2500</v>
      </c>
      <c r="Q60">
        <v>966</v>
      </c>
      <c r="R60" s="1">
        <v>1801641</v>
      </c>
      <c r="S60">
        <v>2.88</v>
      </c>
      <c r="T60" s="1">
        <v>168734</v>
      </c>
    </row>
    <row r="61" spans="1:20" x14ac:dyDescent="0.25">
      <c r="A61" t="s">
        <v>273</v>
      </c>
      <c r="B61">
        <v>65</v>
      </c>
      <c r="C61" s="1">
        <v>222176</v>
      </c>
      <c r="D61" s="1">
        <v>3418</v>
      </c>
      <c r="E61" s="1">
        <v>151204</v>
      </c>
      <c r="F61" s="1">
        <v>70972</v>
      </c>
      <c r="G61" s="1">
        <v>1092</v>
      </c>
      <c r="H61" s="2">
        <v>0.31900000000000001</v>
      </c>
      <c r="I61" s="1">
        <v>222176</v>
      </c>
      <c r="J61">
        <v>0</v>
      </c>
      <c r="K61" s="1">
        <v>79006</v>
      </c>
      <c r="L61" s="1">
        <v>-72198</v>
      </c>
      <c r="M61">
        <v>3.43</v>
      </c>
      <c r="N61">
        <v>1.0900000000000001</v>
      </c>
      <c r="O61">
        <v>-1.1599999999999999</v>
      </c>
      <c r="P61" s="1">
        <v>2500</v>
      </c>
      <c r="Q61" s="1">
        <v>1408</v>
      </c>
      <c r="R61" s="1">
        <v>91553</v>
      </c>
      <c r="S61">
        <v>2.5099999999999998</v>
      </c>
      <c r="T61" s="1">
        <v>75316</v>
      </c>
    </row>
    <row r="62" spans="1:20" x14ac:dyDescent="0.25">
      <c r="A62" t="s">
        <v>247</v>
      </c>
      <c r="B62" s="1">
        <v>4267</v>
      </c>
      <c r="C62" s="1">
        <v>9097948</v>
      </c>
      <c r="D62" s="1">
        <v>2132</v>
      </c>
      <c r="E62" s="1">
        <v>4712001</v>
      </c>
      <c r="F62" s="1">
        <v>4385947</v>
      </c>
      <c r="G62" s="1">
        <v>1028</v>
      </c>
      <c r="H62" s="2">
        <v>0.48199999999999998</v>
      </c>
      <c r="I62" s="1">
        <v>9097948</v>
      </c>
      <c r="J62">
        <v>0</v>
      </c>
      <c r="K62" s="1">
        <v>3215624</v>
      </c>
      <c r="L62" s="1">
        <v>-1496377</v>
      </c>
      <c r="M62">
        <v>3.45</v>
      </c>
      <c r="N62">
        <v>1.66</v>
      </c>
      <c r="O62">
        <v>-0.62</v>
      </c>
      <c r="P62" s="1">
        <v>2500</v>
      </c>
      <c r="Q62" s="1">
        <v>1472</v>
      </c>
      <c r="R62" s="1">
        <v>6281002</v>
      </c>
      <c r="S62">
        <v>4.04</v>
      </c>
      <c r="T62" s="1">
        <v>1624102</v>
      </c>
    </row>
    <row r="63" spans="1:20" x14ac:dyDescent="0.25">
      <c r="A63" t="s">
        <v>303</v>
      </c>
      <c r="B63" s="1">
        <v>2795</v>
      </c>
      <c r="C63" s="1">
        <v>3764930</v>
      </c>
      <c r="D63" s="1">
        <v>1347</v>
      </c>
      <c r="E63" s="1">
        <v>3019338</v>
      </c>
      <c r="F63" s="1">
        <v>745592</v>
      </c>
      <c r="G63">
        <v>267</v>
      </c>
      <c r="H63" s="2">
        <v>0.19800000000000001</v>
      </c>
      <c r="I63" s="1">
        <v>3764930</v>
      </c>
      <c r="J63">
        <v>0</v>
      </c>
      <c r="K63" s="1">
        <v>1677070</v>
      </c>
      <c r="L63" s="1">
        <v>-1342268</v>
      </c>
      <c r="M63">
        <v>2.74</v>
      </c>
      <c r="N63">
        <v>0.54</v>
      </c>
      <c r="O63">
        <v>-1.02</v>
      </c>
      <c r="P63" s="1">
        <v>2500</v>
      </c>
      <c r="Q63" s="1">
        <v>2233</v>
      </c>
      <c r="R63" s="1">
        <v>6241023</v>
      </c>
      <c r="S63">
        <v>5.08</v>
      </c>
      <c r="T63" s="1">
        <v>1409285</v>
      </c>
    </row>
    <row r="64" spans="1:20" x14ac:dyDescent="0.25">
      <c r="A64" t="s">
        <v>65</v>
      </c>
      <c r="B64" s="1">
        <v>5309</v>
      </c>
      <c r="C64" s="1">
        <v>7621133</v>
      </c>
      <c r="D64" s="1">
        <v>1436</v>
      </c>
      <c r="E64" s="1">
        <v>5901480</v>
      </c>
      <c r="F64" s="1">
        <v>1719653</v>
      </c>
      <c r="G64">
        <v>324</v>
      </c>
      <c r="H64" s="2">
        <v>0.22500000000000001</v>
      </c>
      <c r="I64" s="1">
        <v>7621133</v>
      </c>
      <c r="J64">
        <v>0</v>
      </c>
      <c r="K64" s="1">
        <v>3543468</v>
      </c>
      <c r="L64" s="1">
        <v>-2358012</v>
      </c>
      <c r="M64">
        <v>2.62</v>
      </c>
      <c r="N64">
        <v>0.59</v>
      </c>
      <c r="O64">
        <v>-0.86</v>
      </c>
      <c r="P64" s="1">
        <v>2500</v>
      </c>
      <c r="Q64" s="1">
        <v>2176</v>
      </c>
      <c r="R64" s="1">
        <v>11552714</v>
      </c>
      <c r="S64">
        <v>4.5599999999999996</v>
      </c>
      <c r="T64" s="1">
        <v>2499612</v>
      </c>
    </row>
    <row r="65" spans="1:20" x14ac:dyDescent="0.25">
      <c r="A65" t="s">
        <v>134</v>
      </c>
      <c r="B65">
        <v>82</v>
      </c>
      <c r="C65" s="1">
        <v>375000</v>
      </c>
      <c r="D65" s="1">
        <v>4571</v>
      </c>
      <c r="E65" s="1">
        <v>297293</v>
      </c>
      <c r="F65" s="1">
        <v>77707</v>
      </c>
      <c r="G65">
        <v>947</v>
      </c>
      <c r="H65" s="2">
        <v>0.20699999999999999</v>
      </c>
      <c r="I65" s="1">
        <v>375000</v>
      </c>
      <c r="J65">
        <v>0</v>
      </c>
      <c r="K65" s="1">
        <v>595475</v>
      </c>
      <c r="L65" s="1">
        <v>298182</v>
      </c>
      <c r="M65">
        <v>0.75</v>
      </c>
      <c r="N65">
        <v>0.16</v>
      </c>
      <c r="O65">
        <v>0.56999999999999995</v>
      </c>
      <c r="P65" s="1">
        <v>2500</v>
      </c>
      <c r="Q65" s="1">
        <v>1553</v>
      </c>
      <c r="R65" s="1">
        <v>127393</v>
      </c>
      <c r="S65">
        <v>0.41</v>
      </c>
      <c r="T65">
        <v>0</v>
      </c>
    </row>
    <row r="66" spans="1:20" x14ac:dyDescent="0.25">
      <c r="A66" t="s">
        <v>206</v>
      </c>
      <c r="B66" s="1">
        <v>1999</v>
      </c>
      <c r="C66" s="1">
        <v>4088084</v>
      </c>
      <c r="D66" s="1">
        <v>2045</v>
      </c>
      <c r="E66" s="1">
        <v>2146250</v>
      </c>
      <c r="F66" s="1">
        <v>1941834</v>
      </c>
      <c r="G66">
        <v>971</v>
      </c>
      <c r="H66" s="2">
        <v>0.47399999999999998</v>
      </c>
      <c r="I66" s="1">
        <v>4088084</v>
      </c>
      <c r="J66">
        <v>0</v>
      </c>
      <c r="K66" s="1">
        <v>1668818</v>
      </c>
      <c r="L66" s="1">
        <v>-477433</v>
      </c>
      <c r="M66">
        <v>2.87</v>
      </c>
      <c r="N66">
        <v>1.36</v>
      </c>
      <c r="O66">
        <v>-0.34</v>
      </c>
      <c r="P66" s="1">
        <v>2500</v>
      </c>
      <c r="Q66" s="1">
        <v>1529</v>
      </c>
      <c r="R66" s="1">
        <v>3055480</v>
      </c>
      <c r="S66">
        <v>3.51</v>
      </c>
      <c r="T66" s="1">
        <v>481106</v>
      </c>
    </row>
    <row r="67" spans="1:20" x14ac:dyDescent="0.25">
      <c r="A67" t="s">
        <v>227</v>
      </c>
      <c r="B67" s="1">
        <v>19631</v>
      </c>
      <c r="C67" s="1">
        <v>46050245</v>
      </c>
      <c r="D67" s="1">
        <v>2346</v>
      </c>
      <c r="E67" s="1">
        <v>21271387</v>
      </c>
      <c r="F67" s="1">
        <v>24778858</v>
      </c>
      <c r="G67" s="1">
        <v>1262</v>
      </c>
      <c r="H67" s="2">
        <v>0.53800000000000003</v>
      </c>
      <c r="I67" s="1">
        <v>46050245</v>
      </c>
      <c r="J67">
        <v>0</v>
      </c>
      <c r="K67" s="1">
        <v>25534016</v>
      </c>
      <c r="L67" s="1">
        <v>4262629</v>
      </c>
      <c r="M67">
        <v>2.2000000000000002</v>
      </c>
      <c r="N67">
        <v>1.18</v>
      </c>
      <c r="O67">
        <v>0.15</v>
      </c>
      <c r="P67" s="1">
        <v>2500</v>
      </c>
      <c r="Q67" s="1">
        <v>1238</v>
      </c>
      <c r="R67" s="1">
        <v>24299388</v>
      </c>
      <c r="S67">
        <v>2.34</v>
      </c>
      <c r="T67">
        <v>0</v>
      </c>
    </row>
    <row r="68" spans="1:20" x14ac:dyDescent="0.25">
      <c r="A68" t="s">
        <v>136</v>
      </c>
      <c r="B68" s="1">
        <v>2875</v>
      </c>
      <c r="C68" s="1">
        <v>5360498</v>
      </c>
      <c r="D68" s="1">
        <v>1864</v>
      </c>
      <c r="E68" s="1">
        <v>3147967</v>
      </c>
      <c r="F68" s="1">
        <v>2212531</v>
      </c>
      <c r="G68">
        <v>769</v>
      </c>
      <c r="H68" s="2">
        <v>0.41199999999999998</v>
      </c>
      <c r="I68" s="1">
        <v>5360498</v>
      </c>
      <c r="J68">
        <v>0</v>
      </c>
      <c r="K68" s="1">
        <v>2632937</v>
      </c>
      <c r="L68" s="1">
        <v>-515030</v>
      </c>
      <c r="M68">
        <v>2.48</v>
      </c>
      <c r="N68">
        <v>1.02</v>
      </c>
      <c r="O68">
        <v>-0.28000000000000003</v>
      </c>
      <c r="P68" s="1">
        <v>2500</v>
      </c>
      <c r="Q68" s="1">
        <v>1731</v>
      </c>
      <c r="R68" s="1">
        <v>4976154</v>
      </c>
      <c r="S68">
        <v>3.32</v>
      </c>
      <c r="T68" s="1">
        <v>615894</v>
      </c>
    </row>
    <row r="69" spans="1:20" x14ac:dyDescent="0.25">
      <c r="A69" t="s">
        <v>93</v>
      </c>
      <c r="B69" s="1">
        <v>1484</v>
      </c>
      <c r="C69" s="1">
        <v>2925000</v>
      </c>
      <c r="D69" s="1">
        <v>1970</v>
      </c>
      <c r="E69" s="1">
        <v>1657531</v>
      </c>
      <c r="F69" s="1">
        <v>1267469</v>
      </c>
      <c r="G69">
        <v>854</v>
      </c>
      <c r="H69" s="2">
        <v>0.433</v>
      </c>
      <c r="I69" s="1">
        <v>2925000</v>
      </c>
      <c r="J69">
        <v>0</v>
      </c>
      <c r="K69" s="1">
        <v>1128658</v>
      </c>
      <c r="L69" s="1">
        <v>-528873</v>
      </c>
      <c r="M69">
        <v>3.11</v>
      </c>
      <c r="N69">
        <v>1.35</v>
      </c>
      <c r="O69">
        <v>-0.59</v>
      </c>
      <c r="P69" s="1">
        <v>2500</v>
      </c>
      <c r="Q69" s="1">
        <v>1646</v>
      </c>
      <c r="R69" s="1">
        <v>2443576</v>
      </c>
      <c r="S69">
        <v>3.94</v>
      </c>
      <c r="T69" s="1">
        <v>555792</v>
      </c>
    </row>
    <row r="70" spans="1:20" x14ac:dyDescent="0.25">
      <c r="A70" t="s">
        <v>296</v>
      </c>
      <c r="B70">
        <v>73</v>
      </c>
      <c r="C70" s="1">
        <v>230000</v>
      </c>
      <c r="D70" s="1">
        <v>3164</v>
      </c>
      <c r="E70" s="1">
        <v>294185</v>
      </c>
      <c r="F70">
        <v>0</v>
      </c>
      <c r="G70">
        <v>0</v>
      </c>
      <c r="H70" s="2">
        <v>0</v>
      </c>
      <c r="I70" s="1">
        <v>294185</v>
      </c>
      <c r="J70" s="1">
        <v>64185</v>
      </c>
      <c r="K70" s="1">
        <v>116545</v>
      </c>
      <c r="L70" s="1">
        <v>-113455</v>
      </c>
      <c r="M70">
        <v>2.41</v>
      </c>
      <c r="N70">
        <v>0</v>
      </c>
      <c r="O70">
        <v>-1.24</v>
      </c>
      <c r="P70" s="1">
        <v>2500</v>
      </c>
      <c r="Q70" s="1">
        <v>2500</v>
      </c>
      <c r="R70" s="1">
        <v>181750</v>
      </c>
      <c r="S70">
        <v>1.9</v>
      </c>
      <c r="T70" s="1">
        <v>118112</v>
      </c>
    </row>
    <row r="71" spans="1:20" x14ac:dyDescent="0.25">
      <c r="A71" t="s">
        <v>35</v>
      </c>
      <c r="B71">
        <v>345</v>
      </c>
      <c r="C71" s="1">
        <v>525000</v>
      </c>
      <c r="D71" s="1">
        <v>1523</v>
      </c>
      <c r="E71" s="1">
        <v>498475</v>
      </c>
      <c r="F71" s="1">
        <v>26525</v>
      </c>
      <c r="G71">
        <v>77</v>
      </c>
      <c r="H71" s="2">
        <v>0.05</v>
      </c>
      <c r="I71" s="1">
        <v>525000</v>
      </c>
      <c r="J71">
        <v>0</v>
      </c>
      <c r="K71" s="1">
        <v>312051</v>
      </c>
      <c r="L71" s="1">
        <v>-186425</v>
      </c>
      <c r="M71">
        <v>2.0499999999999998</v>
      </c>
      <c r="N71">
        <v>0.1</v>
      </c>
      <c r="O71">
        <v>-0.77</v>
      </c>
      <c r="P71" s="1">
        <v>2500</v>
      </c>
      <c r="Q71" s="1">
        <v>2423</v>
      </c>
      <c r="R71" s="1">
        <v>835533</v>
      </c>
      <c r="S71">
        <v>3.36</v>
      </c>
      <c r="T71" s="1">
        <v>198593</v>
      </c>
    </row>
    <row r="72" spans="1:20" x14ac:dyDescent="0.25">
      <c r="A72" t="s">
        <v>111</v>
      </c>
      <c r="B72" s="1">
        <v>4545</v>
      </c>
      <c r="C72" s="1">
        <v>9422914</v>
      </c>
      <c r="D72" s="1">
        <v>2073</v>
      </c>
      <c r="E72" s="1">
        <v>4887363</v>
      </c>
      <c r="F72" s="1">
        <v>4535551</v>
      </c>
      <c r="G72">
        <v>998</v>
      </c>
      <c r="H72" s="2">
        <v>0.48099999999999998</v>
      </c>
      <c r="I72" s="1">
        <v>9422914</v>
      </c>
      <c r="J72">
        <v>0</v>
      </c>
      <c r="K72" s="1">
        <v>3964454</v>
      </c>
      <c r="L72" s="1">
        <v>-922909</v>
      </c>
      <c r="M72">
        <v>2.84</v>
      </c>
      <c r="N72">
        <v>1.37</v>
      </c>
      <c r="O72">
        <v>-0.3</v>
      </c>
      <c r="P72" s="1">
        <v>2500</v>
      </c>
      <c r="Q72" s="1">
        <v>1502</v>
      </c>
      <c r="R72" s="1">
        <v>6827063</v>
      </c>
      <c r="S72">
        <v>3.42</v>
      </c>
      <c r="T72" s="1">
        <v>1005469</v>
      </c>
    </row>
    <row r="73" spans="1:20" x14ac:dyDescent="0.25">
      <c r="A73" t="s">
        <v>85</v>
      </c>
      <c r="B73" s="1">
        <v>2233</v>
      </c>
      <c r="C73" s="1">
        <v>3450000</v>
      </c>
      <c r="D73" s="1">
        <v>1545</v>
      </c>
      <c r="E73" s="1">
        <v>2385341</v>
      </c>
      <c r="F73" s="1">
        <v>1064659</v>
      </c>
      <c r="G73">
        <v>477</v>
      </c>
      <c r="H73" s="2">
        <v>0.308</v>
      </c>
      <c r="I73" s="1">
        <v>3450000</v>
      </c>
      <c r="J73">
        <v>0</v>
      </c>
      <c r="K73" s="1">
        <v>999132</v>
      </c>
      <c r="L73" s="1">
        <v>-1386209</v>
      </c>
      <c r="M73">
        <v>4.21</v>
      </c>
      <c r="N73">
        <v>1.3</v>
      </c>
      <c r="O73">
        <v>-1.74</v>
      </c>
      <c r="P73" s="1">
        <v>2500</v>
      </c>
      <c r="Q73" s="1">
        <v>2023</v>
      </c>
      <c r="R73" s="1">
        <v>4518777</v>
      </c>
      <c r="S73">
        <v>6.81</v>
      </c>
      <c r="T73" s="1">
        <v>1426136</v>
      </c>
    </row>
    <row r="74" spans="1:20" x14ac:dyDescent="0.25">
      <c r="A74" t="s">
        <v>150</v>
      </c>
      <c r="B74">
        <v>122</v>
      </c>
      <c r="C74" s="1">
        <v>190000</v>
      </c>
      <c r="D74" s="1">
        <v>1561</v>
      </c>
      <c r="E74" s="1">
        <v>249355</v>
      </c>
      <c r="F74">
        <v>0</v>
      </c>
      <c r="G74">
        <v>0</v>
      </c>
      <c r="H74" s="2">
        <v>0</v>
      </c>
      <c r="I74" s="1">
        <v>249355</v>
      </c>
      <c r="J74" s="1">
        <v>59355</v>
      </c>
      <c r="K74" s="1">
        <v>254012</v>
      </c>
      <c r="L74" s="1">
        <v>64012</v>
      </c>
      <c r="M74">
        <v>0.91</v>
      </c>
      <c r="N74">
        <v>0</v>
      </c>
      <c r="O74">
        <v>0.26</v>
      </c>
      <c r="P74" s="1">
        <v>2500</v>
      </c>
      <c r="Q74" s="1">
        <v>2500</v>
      </c>
      <c r="R74" s="1">
        <v>304325</v>
      </c>
      <c r="S74">
        <v>1.46</v>
      </c>
      <c r="T74">
        <v>0</v>
      </c>
    </row>
    <row r="75" spans="1:20" x14ac:dyDescent="0.25">
      <c r="A75" t="s">
        <v>224</v>
      </c>
      <c r="B75" s="1">
        <v>18161</v>
      </c>
      <c r="C75" s="1">
        <v>43237189</v>
      </c>
      <c r="D75" s="1">
        <v>2381</v>
      </c>
      <c r="E75" s="1">
        <v>20569899</v>
      </c>
      <c r="F75" s="1">
        <v>22667290</v>
      </c>
      <c r="G75" s="1">
        <v>1248</v>
      </c>
      <c r="H75" s="2">
        <v>0.52400000000000002</v>
      </c>
      <c r="I75" s="1">
        <v>43237189</v>
      </c>
      <c r="J75">
        <v>0</v>
      </c>
      <c r="K75" s="1">
        <v>18567407</v>
      </c>
      <c r="L75" s="1">
        <v>-2002493</v>
      </c>
      <c r="M75">
        <v>2.84</v>
      </c>
      <c r="N75">
        <v>1.49</v>
      </c>
      <c r="O75">
        <v>-0.18</v>
      </c>
      <c r="P75" s="1">
        <v>2500</v>
      </c>
      <c r="Q75" s="1">
        <v>1252</v>
      </c>
      <c r="R75" s="1">
        <v>22735248</v>
      </c>
      <c r="S75">
        <v>2.98</v>
      </c>
      <c r="T75" s="1">
        <v>2744463</v>
      </c>
    </row>
    <row r="76" spans="1:20" x14ac:dyDescent="0.25">
      <c r="A76" t="s">
        <v>50</v>
      </c>
      <c r="B76" s="1">
        <v>25955</v>
      </c>
      <c r="C76" s="1">
        <v>41500000</v>
      </c>
      <c r="D76" s="1">
        <v>1599</v>
      </c>
      <c r="E76" s="1">
        <v>27790791</v>
      </c>
      <c r="F76" s="1">
        <v>13709209</v>
      </c>
      <c r="G76">
        <v>528</v>
      </c>
      <c r="H76" s="2">
        <v>0.33</v>
      </c>
      <c r="I76" s="1">
        <v>41500000</v>
      </c>
      <c r="J76">
        <v>0</v>
      </c>
      <c r="K76" s="1">
        <v>14693777</v>
      </c>
      <c r="L76" s="1">
        <v>-13097014</v>
      </c>
      <c r="M76">
        <v>3.44</v>
      </c>
      <c r="N76">
        <v>1.1399999999999999</v>
      </c>
      <c r="O76">
        <v>-1.1299999999999999</v>
      </c>
      <c r="P76" s="1">
        <v>2500</v>
      </c>
      <c r="Q76" s="1">
        <v>1972</v>
      </c>
      <c r="R76" s="1">
        <v>51178132</v>
      </c>
      <c r="S76">
        <v>5.38</v>
      </c>
      <c r="T76" s="1">
        <v>13684023</v>
      </c>
    </row>
    <row r="77" spans="1:20" x14ac:dyDescent="0.25">
      <c r="A77" t="s">
        <v>259</v>
      </c>
      <c r="B77">
        <v>81</v>
      </c>
      <c r="C77">
        <v>0</v>
      </c>
      <c r="D77">
        <v>0</v>
      </c>
      <c r="E77" s="1">
        <v>270980</v>
      </c>
      <c r="F77">
        <v>0</v>
      </c>
      <c r="G77">
        <v>0</v>
      </c>
      <c r="I77" s="1">
        <v>270980</v>
      </c>
      <c r="J77" s="1">
        <v>270980</v>
      </c>
      <c r="K77" s="1">
        <v>61312</v>
      </c>
      <c r="L77" s="1">
        <v>61312</v>
      </c>
      <c r="M77">
        <v>0</v>
      </c>
      <c r="N77">
        <v>0</v>
      </c>
      <c r="O77">
        <v>1.17</v>
      </c>
      <c r="P77" s="1">
        <v>2500</v>
      </c>
      <c r="Q77" s="1">
        <v>2500</v>
      </c>
      <c r="R77" s="1">
        <v>202861</v>
      </c>
      <c r="S77">
        <v>3.98</v>
      </c>
      <c r="T77">
        <v>0</v>
      </c>
    </row>
    <row r="78" spans="1:20" x14ac:dyDescent="0.25">
      <c r="A78" t="s">
        <v>110</v>
      </c>
      <c r="B78" s="1">
        <v>20986</v>
      </c>
      <c r="C78" s="1">
        <v>44185922</v>
      </c>
      <c r="D78" s="1">
        <v>2105</v>
      </c>
      <c r="E78" s="1">
        <v>22109180</v>
      </c>
      <c r="F78" s="1">
        <v>22076742</v>
      </c>
      <c r="G78" s="1">
        <v>1052</v>
      </c>
      <c r="H78" s="2">
        <v>0.499</v>
      </c>
      <c r="I78" s="1">
        <v>44185922</v>
      </c>
      <c r="J78">
        <v>0</v>
      </c>
      <c r="K78" s="1">
        <v>15514210</v>
      </c>
      <c r="L78" s="1">
        <v>-6594969</v>
      </c>
      <c r="M78">
        <v>3.47</v>
      </c>
      <c r="N78">
        <v>1.73</v>
      </c>
      <c r="O78">
        <v>-0.56999999999999995</v>
      </c>
      <c r="P78" s="1">
        <v>2500</v>
      </c>
      <c r="Q78" s="1">
        <v>1448</v>
      </c>
      <c r="R78" s="1">
        <v>30388282</v>
      </c>
      <c r="S78">
        <v>4.12</v>
      </c>
      <c r="T78" s="1">
        <v>7214904</v>
      </c>
    </row>
    <row r="79" spans="1:20" x14ac:dyDescent="0.25">
      <c r="A79" t="s">
        <v>281</v>
      </c>
      <c r="B79" s="1">
        <v>5181</v>
      </c>
      <c r="C79" s="1">
        <v>11280000</v>
      </c>
      <c r="D79" s="1">
        <v>2177</v>
      </c>
      <c r="E79" s="1">
        <v>5705717</v>
      </c>
      <c r="F79" s="1">
        <v>5574283</v>
      </c>
      <c r="G79" s="1">
        <v>1076</v>
      </c>
      <c r="H79" s="2">
        <v>0.49399999999999999</v>
      </c>
      <c r="I79" s="1">
        <v>11280000</v>
      </c>
      <c r="J79">
        <v>0</v>
      </c>
      <c r="K79" s="1">
        <v>5142849</v>
      </c>
      <c r="L79" s="1">
        <v>-562868</v>
      </c>
      <c r="M79">
        <v>2.67</v>
      </c>
      <c r="N79">
        <v>1.32</v>
      </c>
      <c r="O79">
        <v>-0.18</v>
      </c>
      <c r="P79" s="1">
        <v>2500</v>
      </c>
      <c r="Q79" s="1">
        <v>1424</v>
      </c>
      <c r="R79" s="1">
        <v>7379344</v>
      </c>
      <c r="S79">
        <v>3.07</v>
      </c>
      <c r="T79" s="1">
        <v>767929</v>
      </c>
    </row>
    <row r="80" spans="1:20" x14ac:dyDescent="0.25">
      <c r="A80" t="s">
        <v>208</v>
      </c>
      <c r="B80" s="1">
        <v>3352</v>
      </c>
      <c r="C80" s="1">
        <v>7550000</v>
      </c>
      <c r="D80" s="1">
        <v>2253</v>
      </c>
      <c r="E80" s="1">
        <v>3595993</v>
      </c>
      <c r="F80" s="1">
        <v>3954007</v>
      </c>
      <c r="G80" s="1">
        <v>1180</v>
      </c>
      <c r="H80" s="2">
        <v>0.52300000000000002</v>
      </c>
      <c r="I80" s="1">
        <v>7550000</v>
      </c>
      <c r="J80">
        <v>0</v>
      </c>
      <c r="K80" s="1">
        <v>4051331</v>
      </c>
      <c r="L80" s="1">
        <v>455337</v>
      </c>
      <c r="M80">
        <v>2.27</v>
      </c>
      <c r="N80">
        <v>1.19</v>
      </c>
      <c r="O80">
        <v>0.09</v>
      </c>
      <c r="P80" s="1">
        <v>2500</v>
      </c>
      <c r="Q80" s="1">
        <v>1320</v>
      </c>
      <c r="R80" s="1">
        <v>4424951</v>
      </c>
      <c r="S80">
        <v>2.52</v>
      </c>
      <c r="T80">
        <v>0</v>
      </c>
    </row>
    <row r="81" spans="1:20" x14ac:dyDescent="0.25">
      <c r="A81" t="s">
        <v>30</v>
      </c>
      <c r="B81">
        <v>937</v>
      </c>
      <c r="C81" s="1">
        <v>1450000</v>
      </c>
      <c r="D81" s="1">
        <v>1548</v>
      </c>
      <c r="E81" s="1">
        <v>1064378</v>
      </c>
      <c r="F81" s="1">
        <v>385622</v>
      </c>
      <c r="G81">
        <v>412</v>
      </c>
      <c r="H81" s="2">
        <v>0.26500000000000001</v>
      </c>
      <c r="I81" s="1">
        <v>1450000</v>
      </c>
      <c r="J81">
        <v>0</v>
      </c>
      <c r="K81" s="1">
        <v>484416</v>
      </c>
      <c r="L81" s="1">
        <v>-579962</v>
      </c>
      <c r="M81">
        <v>3.65</v>
      </c>
      <c r="N81">
        <v>0.97</v>
      </c>
      <c r="O81">
        <v>-1.51</v>
      </c>
      <c r="P81" s="1">
        <v>2500</v>
      </c>
      <c r="Q81" s="1">
        <v>2088</v>
      </c>
      <c r="R81" s="1">
        <v>1956550</v>
      </c>
      <c r="S81">
        <v>5.89</v>
      </c>
      <c r="T81" s="1">
        <v>599320</v>
      </c>
    </row>
    <row r="82" spans="1:20" x14ac:dyDescent="0.25">
      <c r="A82" t="s">
        <v>204</v>
      </c>
      <c r="B82" s="1">
        <v>7316</v>
      </c>
      <c r="C82" s="1">
        <v>14151323</v>
      </c>
      <c r="D82" s="1">
        <v>1934</v>
      </c>
      <c r="E82" s="1">
        <v>7778246</v>
      </c>
      <c r="F82" s="1">
        <v>6373077</v>
      </c>
      <c r="G82">
        <v>871</v>
      </c>
      <c r="H82" s="2">
        <v>0.45</v>
      </c>
      <c r="I82" s="1">
        <v>14151323</v>
      </c>
      <c r="J82">
        <v>0</v>
      </c>
      <c r="K82" s="1">
        <v>4571297</v>
      </c>
      <c r="L82" s="1">
        <v>-3206949</v>
      </c>
      <c r="M82">
        <v>3.77</v>
      </c>
      <c r="N82">
        <v>1.7</v>
      </c>
      <c r="O82">
        <v>-0.9</v>
      </c>
      <c r="P82" s="1">
        <v>2500</v>
      </c>
      <c r="Q82" s="1">
        <v>1629</v>
      </c>
      <c r="R82" s="1">
        <v>11915797</v>
      </c>
      <c r="S82">
        <v>4.88</v>
      </c>
      <c r="T82" s="1">
        <v>3389607</v>
      </c>
    </row>
    <row r="83" spans="1:20" x14ac:dyDescent="0.25">
      <c r="A83" t="s">
        <v>245</v>
      </c>
      <c r="B83">
        <v>850</v>
      </c>
      <c r="C83" s="1">
        <v>1469632</v>
      </c>
      <c r="D83" s="1">
        <v>1729</v>
      </c>
      <c r="E83" s="1">
        <v>934897</v>
      </c>
      <c r="F83" s="1">
        <v>534735</v>
      </c>
      <c r="G83">
        <v>629</v>
      </c>
      <c r="H83" s="2">
        <v>0.36299999999999999</v>
      </c>
      <c r="I83" s="1">
        <v>1469632</v>
      </c>
      <c r="J83">
        <v>0</v>
      </c>
      <c r="K83" s="1">
        <v>664536</v>
      </c>
      <c r="L83" s="1">
        <v>-270361</v>
      </c>
      <c r="M83">
        <v>2.69</v>
      </c>
      <c r="N83">
        <v>0.98</v>
      </c>
      <c r="O83">
        <v>-0.54</v>
      </c>
      <c r="P83" s="1">
        <v>2500</v>
      </c>
      <c r="Q83" s="1">
        <v>1871</v>
      </c>
      <c r="R83" s="1">
        <v>1590203</v>
      </c>
      <c r="S83">
        <v>3.89</v>
      </c>
      <c r="T83" s="1">
        <v>296437</v>
      </c>
    </row>
    <row r="84" spans="1:20" x14ac:dyDescent="0.25">
      <c r="A84" t="s">
        <v>293</v>
      </c>
      <c r="B84">
        <v>91</v>
      </c>
      <c r="C84" s="1">
        <v>220000</v>
      </c>
      <c r="D84" s="1">
        <v>2423</v>
      </c>
      <c r="E84" s="1">
        <v>289988</v>
      </c>
      <c r="F84">
        <v>0</v>
      </c>
      <c r="G84">
        <v>0</v>
      </c>
      <c r="H84" s="2">
        <v>0</v>
      </c>
      <c r="I84" s="1">
        <v>289988</v>
      </c>
      <c r="J84" s="1">
        <v>69988</v>
      </c>
      <c r="K84" s="1">
        <v>83917</v>
      </c>
      <c r="L84" s="1">
        <v>-136083</v>
      </c>
      <c r="M84">
        <v>3.19</v>
      </c>
      <c r="N84">
        <v>0</v>
      </c>
      <c r="O84">
        <v>-2.02</v>
      </c>
      <c r="P84" s="1">
        <v>2500</v>
      </c>
      <c r="Q84" s="1">
        <v>2500</v>
      </c>
      <c r="R84" s="1">
        <v>226956</v>
      </c>
      <c r="S84">
        <v>3.3</v>
      </c>
      <c r="T84" s="1">
        <v>139437</v>
      </c>
    </row>
    <row r="85" spans="1:20" x14ac:dyDescent="0.25">
      <c r="A85" t="s">
        <v>143</v>
      </c>
      <c r="B85">
        <v>66</v>
      </c>
      <c r="C85" s="1">
        <v>110000</v>
      </c>
      <c r="D85" s="1">
        <v>1679</v>
      </c>
      <c r="E85" s="1">
        <v>285147</v>
      </c>
      <c r="F85">
        <v>0</v>
      </c>
      <c r="G85">
        <v>0</v>
      </c>
      <c r="H85" s="2">
        <v>0</v>
      </c>
      <c r="I85" s="1">
        <v>285147</v>
      </c>
      <c r="J85" s="1">
        <v>175147</v>
      </c>
      <c r="K85" s="1">
        <v>47481</v>
      </c>
      <c r="L85" s="1">
        <v>-62519</v>
      </c>
      <c r="M85">
        <v>2.34</v>
      </c>
      <c r="N85">
        <v>0</v>
      </c>
      <c r="O85">
        <v>-1.17</v>
      </c>
      <c r="P85" s="1">
        <v>2500</v>
      </c>
      <c r="Q85" s="1">
        <v>2500</v>
      </c>
      <c r="R85" s="1">
        <v>163750</v>
      </c>
      <c r="S85">
        <v>3.48</v>
      </c>
      <c r="T85" s="1">
        <v>54925</v>
      </c>
    </row>
    <row r="86" spans="1:20" x14ac:dyDescent="0.25">
      <c r="A86" t="s">
        <v>146</v>
      </c>
      <c r="B86">
        <v>978</v>
      </c>
      <c r="C86" s="1">
        <v>2179000</v>
      </c>
      <c r="D86" s="1">
        <v>2228</v>
      </c>
      <c r="E86" s="1">
        <v>1069851</v>
      </c>
      <c r="F86" s="1">
        <v>1109149</v>
      </c>
      <c r="G86" s="1">
        <v>1134</v>
      </c>
      <c r="H86" s="2">
        <v>0.50900000000000001</v>
      </c>
      <c r="I86" s="1">
        <v>2179000</v>
      </c>
      <c r="J86">
        <v>0</v>
      </c>
      <c r="K86" s="1">
        <v>1293563</v>
      </c>
      <c r="L86" s="1">
        <v>223712</v>
      </c>
      <c r="M86">
        <v>2.0299999999999998</v>
      </c>
      <c r="N86">
        <v>1.03</v>
      </c>
      <c r="O86">
        <v>0.17</v>
      </c>
      <c r="P86" s="1">
        <v>2500</v>
      </c>
      <c r="Q86" s="1">
        <v>1366</v>
      </c>
      <c r="R86" s="1">
        <v>1336244</v>
      </c>
      <c r="S86">
        <v>2.2799999999999998</v>
      </c>
      <c r="T86">
        <v>0</v>
      </c>
    </row>
    <row r="87" spans="1:20" x14ac:dyDescent="0.25">
      <c r="A87" t="s">
        <v>87</v>
      </c>
      <c r="B87">
        <v>565</v>
      </c>
      <c r="C87" s="1">
        <v>1113410</v>
      </c>
      <c r="D87" s="1">
        <v>1971</v>
      </c>
      <c r="E87" s="1">
        <v>643633</v>
      </c>
      <c r="F87" s="1">
        <v>469777</v>
      </c>
      <c r="G87">
        <v>832</v>
      </c>
      <c r="H87" s="2">
        <v>0.42099999999999999</v>
      </c>
      <c r="I87" s="1">
        <v>1113410</v>
      </c>
      <c r="J87">
        <v>0</v>
      </c>
      <c r="K87" s="1">
        <v>317925</v>
      </c>
      <c r="L87" s="1">
        <v>-325708</v>
      </c>
      <c r="M87">
        <v>4.2699999999999996</v>
      </c>
      <c r="N87">
        <v>1.8</v>
      </c>
      <c r="O87">
        <v>-1.3</v>
      </c>
      <c r="P87" s="1">
        <v>2500</v>
      </c>
      <c r="Q87" s="1">
        <v>1668</v>
      </c>
      <c r="R87" s="1">
        <v>942276</v>
      </c>
      <c r="S87">
        <v>5.41</v>
      </c>
      <c r="T87" s="1">
        <v>338380</v>
      </c>
    </row>
    <row r="88" spans="1:20" x14ac:dyDescent="0.25">
      <c r="A88" t="s">
        <v>306</v>
      </c>
      <c r="B88" s="1">
        <v>3385</v>
      </c>
      <c r="C88" s="1">
        <v>1190250</v>
      </c>
      <c r="D88">
        <v>352</v>
      </c>
      <c r="E88" s="1">
        <v>3677922</v>
      </c>
      <c r="F88">
        <v>0</v>
      </c>
      <c r="G88">
        <v>0</v>
      </c>
      <c r="H88" s="2">
        <v>0</v>
      </c>
      <c r="I88" s="1">
        <v>3677922</v>
      </c>
      <c r="J88" s="1">
        <v>2487672</v>
      </c>
      <c r="K88" s="1">
        <v>917361</v>
      </c>
      <c r="L88" s="1">
        <v>-272889</v>
      </c>
      <c r="M88">
        <v>1.58</v>
      </c>
      <c r="N88">
        <v>0</v>
      </c>
      <c r="O88">
        <v>-0.41</v>
      </c>
      <c r="P88" s="1">
        <v>2500</v>
      </c>
      <c r="Q88" s="1">
        <v>2500</v>
      </c>
      <c r="R88" s="1">
        <v>8462260</v>
      </c>
      <c r="S88">
        <v>11.24</v>
      </c>
      <c r="T88" s="1">
        <v>309547</v>
      </c>
    </row>
    <row r="89" spans="1:20" x14ac:dyDescent="0.25">
      <c r="A89" t="s">
        <v>310</v>
      </c>
      <c r="B89" s="1">
        <v>1469</v>
      </c>
      <c r="C89" s="1">
        <v>626683</v>
      </c>
      <c r="D89">
        <v>426</v>
      </c>
      <c r="E89" s="1">
        <v>1578706</v>
      </c>
      <c r="F89">
        <v>0</v>
      </c>
      <c r="G89">
        <v>0</v>
      </c>
      <c r="H89" s="2">
        <v>0</v>
      </c>
      <c r="I89" s="1">
        <v>1578706</v>
      </c>
      <c r="J89" s="1">
        <v>952023</v>
      </c>
      <c r="K89" s="1">
        <v>335026</v>
      </c>
      <c r="L89" s="1">
        <v>-291657</v>
      </c>
      <c r="M89">
        <v>2.2799999999999998</v>
      </c>
      <c r="N89">
        <v>0</v>
      </c>
      <c r="O89">
        <v>-1.1100000000000001</v>
      </c>
      <c r="P89" s="1">
        <v>2500</v>
      </c>
      <c r="Q89" s="1">
        <v>2500</v>
      </c>
      <c r="R89" s="1">
        <v>3673608</v>
      </c>
      <c r="S89">
        <v>13.36</v>
      </c>
      <c r="T89" s="1">
        <v>305045</v>
      </c>
    </row>
    <row r="90" spans="1:20" x14ac:dyDescent="0.25">
      <c r="A90" t="s">
        <v>236</v>
      </c>
      <c r="B90" s="1">
        <v>2198</v>
      </c>
      <c r="C90" s="1">
        <v>4449366</v>
      </c>
      <c r="D90" s="1">
        <v>2024</v>
      </c>
      <c r="E90" s="1">
        <v>2349798</v>
      </c>
      <c r="F90" s="1">
        <v>2099568</v>
      </c>
      <c r="G90">
        <v>955</v>
      </c>
      <c r="H90" s="2">
        <v>0.47099999999999997</v>
      </c>
      <c r="I90" s="1">
        <v>4449366</v>
      </c>
      <c r="J90">
        <v>0</v>
      </c>
      <c r="K90" s="1">
        <v>1717684</v>
      </c>
      <c r="L90" s="1">
        <v>-632115</v>
      </c>
      <c r="M90">
        <v>3.12</v>
      </c>
      <c r="N90">
        <v>1.47</v>
      </c>
      <c r="O90">
        <v>-0.48</v>
      </c>
      <c r="P90" s="1">
        <v>2500</v>
      </c>
      <c r="Q90" s="1">
        <v>1545</v>
      </c>
      <c r="R90" s="1">
        <v>3395272</v>
      </c>
      <c r="S90">
        <v>3.85</v>
      </c>
      <c r="T90" s="1">
        <v>681103</v>
      </c>
    </row>
    <row r="91" spans="1:20" x14ac:dyDescent="0.25">
      <c r="A91" t="s">
        <v>171</v>
      </c>
      <c r="B91">
        <v>289</v>
      </c>
      <c r="C91" s="1">
        <v>580000</v>
      </c>
      <c r="D91" s="1">
        <v>2004</v>
      </c>
      <c r="E91" s="1">
        <v>314005</v>
      </c>
      <c r="F91" s="1">
        <v>265995</v>
      </c>
      <c r="G91">
        <v>919</v>
      </c>
      <c r="H91" s="2">
        <v>0.45800000000000002</v>
      </c>
      <c r="I91" s="1">
        <v>580000</v>
      </c>
      <c r="J91">
        <v>0</v>
      </c>
      <c r="K91" s="1">
        <v>871050</v>
      </c>
      <c r="L91" s="1">
        <v>557045</v>
      </c>
      <c r="M91">
        <v>0.81</v>
      </c>
      <c r="N91">
        <v>0.37</v>
      </c>
      <c r="O91">
        <v>0.73</v>
      </c>
      <c r="P91" s="1">
        <v>2500</v>
      </c>
      <c r="Q91" s="1">
        <v>1581</v>
      </c>
      <c r="R91" s="1">
        <v>457507</v>
      </c>
      <c r="S91">
        <v>1.01</v>
      </c>
      <c r="T91">
        <v>0</v>
      </c>
    </row>
    <row r="92" spans="1:20" x14ac:dyDescent="0.25">
      <c r="A92" t="s">
        <v>240</v>
      </c>
      <c r="B92">
        <v>86</v>
      </c>
      <c r="C92" s="1">
        <v>159000</v>
      </c>
      <c r="D92" s="1">
        <v>1860</v>
      </c>
      <c r="E92" s="1">
        <v>126248</v>
      </c>
      <c r="F92" s="1">
        <v>32752</v>
      </c>
      <c r="G92">
        <v>383</v>
      </c>
      <c r="H92" s="2">
        <v>0.20499999999999999</v>
      </c>
      <c r="I92" s="1">
        <v>159000</v>
      </c>
      <c r="J92">
        <v>0</v>
      </c>
      <c r="K92" s="1">
        <v>108245</v>
      </c>
      <c r="L92" s="1">
        <v>-18003</v>
      </c>
      <c r="M92">
        <v>1.79</v>
      </c>
      <c r="N92">
        <v>0.37</v>
      </c>
      <c r="O92">
        <v>-0.25</v>
      </c>
      <c r="P92" s="1">
        <v>2500</v>
      </c>
      <c r="Q92" s="1">
        <v>2117</v>
      </c>
      <c r="R92" s="1">
        <v>180998</v>
      </c>
      <c r="S92">
        <v>2.41</v>
      </c>
      <c r="T92" s="1">
        <v>22318</v>
      </c>
    </row>
    <row r="93" spans="1:20" x14ac:dyDescent="0.25">
      <c r="A93" t="s">
        <v>48</v>
      </c>
      <c r="B93">
        <v>173</v>
      </c>
      <c r="C93" s="1">
        <v>400000</v>
      </c>
      <c r="D93" s="1">
        <v>2315</v>
      </c>
      <c r="E93" s="1">
        <v>196656</v>
      </c>
      <c r="F93" s="1">
        <v>203344</v>
      </c>
      <c r="G93" s="1">
        <v>1177</v>
      </c>
      <c r="H93" s="2">
        <v>0.50800000000000001</v>
      </c>
      <c r="I93" s="1">
        <v>400000</v>
      </c>
      <c r="J93">
        <v>0</v>
      </c>
      <c r="K93" s="1">
        <v>135785</v>
      </c>
      <c r="L93" s="1">
        <v>-60871</v>
      </c>
      <c r="M93">
        <v>3.48</v>
      </c>
      <c r="N93">
        <v>1.77</v>
      </c>
      <c r="O93">
        <v>-0.54</v>
      </c>
      <c r="P93" s="1">
        <v>2500</v>
      </c>
      <c r="Q93" s="1">
        <v>1323</v>
      </c>
      <c r="R93" s="1">
        <v>228531</v>
      </c>
      <c r="S93">
        <v>3.76</v>
      </c>
      <c r="T93" s="1">
        <v>62115</v>
      </c>
    </row>
    <row r="94" spans="1:20" x14ac:dyDescent="0.25">
      <c r="A94" t="s">
        <v>269</v>
      </c>
      <c r="B94">
        <v>880</v>
      </c>
      <c r="C94" s="1">
        <v>2191563</v>
      </c>
      <c r="D94" s="1">
        <v>2491</v>
      </c>
      <c r="E94" s="1">
        <v>963505</v>
      </c>
      <c r="F94" s="1">
        <v>1228058</v>
      </c>
      <c r="G94" s="1">
        <v>1396</v>
      </c>
      <c r="H94" s="2">
        <v>0.56000000000000005</v>
      </c>
      <c r="I94" s="1">
        <v>2191563</v>
      </c>
      <c r="J94">
        <v>0</v>
      </c>
      <c r="K94" s="1">
        <v>1318912</v>
      </c>
      <c r="L94" s="1">
        <v>355407</v>
      </c>
      <c r="M94">
        <v>2.02</v>
      </c>
      <c r="N94">
        <v>1.1299999999999999</v>
      </c>
      <c r="O94">
        <v>0.28000000000000003</v>
      </c>
      <c r="P94" s="1">
        <v>2500</v>
      </c>
      <c r="Q94" s="1">
        <v>1104</v>
      </c>
      <c r="R94" s="1">
        <v>971155</v>
      </c>
      <c r="S94">
        <v>2.02</v>
      </c>
      <c r="T94">
        <v>0</v>
      </c>
    </row>
    <row r="95" spans="1:20" x14ac:dyDescent="0.25">
      <c r="A95" t="s">
        <v>168</v>
      </c>
      <c r="B95">
        <v>122</v>
      </c>
      <c r="C95" s="1">
        <v>464000</v>
      </c>
      <c r="D95" s="1">
        <v>3810</v>
      </c>
      <c r="E95" s="1">
        <v>302668</v>
      </c>
      <c r="F95" s="1">
        <v>161332</v>
      </c>
      <c r="G95" s="1">
        <v>1325</v>
      </c>
      <c r="H95" s="2">
        <v>0.34699999999999998</v>
      </c>
      <c r="I95" s="1">
        <v>464000</v>
      </c>
      <c r="J95">
        <v>0</v>
      </c>
      <c r="K95" s="1">
        <v>136659</v>
      </c>
      <c r="L95" s="1">
        <v>-166009</v>
      </c>
      <c r="M95">
        <v>4.1399999999999997</v>
      </c>
      <c r="N95">
        <v>1.44</v>
      </c>
      <c r="O95">
        <v>-1.53</v>
      </c>
      <c r="P95" s="1">
        <v>2500</v>
      </c>
      <c r="Q95" s="1">
        <v>1175</v>
      </c>
      <c r="R95" s="1">
        <v>143168</v>
      </c>
      <c r="S95">
        <v>2.72</v>
      </c>
      <c r="T95" s="1">
        <v>171470</v>
      </c>
    </row>
    <row r="96" spans="1:20" x14ac:dyDescent="0.25">
      <c r="A96" t="s">
        <v>309</v>
      </c>
      <c r="B96" s="1">
        <v>1146</v>
      </c>
      <c r="C96" s="1">
        <v>1312928</v>
      </c>
      <c r="D96" s="1">
        <v>1145</v>
      </c>
      <c r="E96" s="1">
        <v>1271852</v>
      </c>
      <c r="F96" s="1">
        <v>41076</v>
      </c>
      <c r="G96">
        <v>36</v>
      </c>
      <c r="H96" s="2">
        <v>3.1E-2</v>
      </c>
      <c r="I96" s="1">
        <v>1312928</v>
      </c>
      <c r="J96">
        <v>0</v>
      </c>
      <c r="K96" s="1">
        <v>523308</v>
      </c>
      <c r="L96" s="1">
        <v>-748544</v>
      </c>
      <c r="M96">
        <v>3.06</v>
      </c>
      <c r="N96">
        <v>0.1</v>
      </c>
      <c r="O96">
        <v>-1.79</v>
      </c>
      <c r="P96" s="1">
        <v>2500</v>
      </c>
      <c r="Q96" s="1">
        <v>2464</v>
      </c>
      <c r="R96" s="1">
        <v>2824372</v>
      </c>
      <c r="S96">
        <v>6.67</v>
      </c>
      <c r="T96" s="1">
        <v>769276</v>
      </c>
    </row>
    <row r="97" spans="1:20" x14ac:dyDescent="0.25">
      <c r="A97" t="s">
        <v>113</v>
      </c>
      <c r="B97" s="1">
        <v>17391</v>
      </c>
      <c r="C97" s="1">
        <v>43587768</v>
      </c>
      <c r="D97" s="1">
        <v>2506</v>
      </c>
      <c r="E97" s="1">
        <v>18745792</v>
      </c>
      <c r="F97" s="1">
        <v>24841976</v>
      </c>
      <c r="G97" s="1">
        <v>1428</v>
      </c>
      <c r="H97" s="2">
        <v>0.56899999999999995</v>
      </c>
      <c r="I97" s="1">
        <v>43587768</v>
      </c>
      <c r="J97">
        <v>0</v>
      </c>
      <c r="K97" s="1">
        <v>17928973</v>
      </c>
      <c r="L97" s="1">
        <v>-816819</v>
      </c>
      <c r="M97">
        <v>2.96</v>
      </c>
      <c r="N97">
        <v>1.69</v>
      </c>
      <c r="O97">
        <v>-0.1</v>
      </c>
      <c r="P97" s="1">
        <v>2500</v>
      </c>
      <c r="Q97" s="1">
        <v>1072</v>
      </c>
      <c r="R97" s="1">
        <v>18636528</v>
      </c>
      <c r="S97">
        <v>2.96</v>
      </c>
      <c r="T97" s="1">
        <v>1533279</v>
      </c>
    </row>
    <row r="98" spans="1:20" x14ac:dyDescent="0.25">
      <c r="A98" t="s">
        <v>46</v>
      </c>
      <c r="B98" s="1">
        <v>1967</v>
      </c>
      <c r="C98" s="1">
        <v>3350000</v>
      </c>
      <c r="D98" s="1">
        <v>1703</v>
      </c>
      <c r="E98" s="1">
        <v>2052933</v>
      </c>
      <c r="F98" s="1">
        <v>1297067</v>
      </c>
      <c r="G98">
        <v>660</v>
      </c>
      <c r="H98" s="2">
        <v>0.38700000000000001</v>
      </c>
      <c r="I98" s="1">
        <v>3350000</v>
      </c>
      <c r="J98">
        <v>0</v>
      </c>
      <c r="K98" s="1">
        <v>1157648</v>
      </c>
      <c r="L98" s="1">
        <v>-895285</v>
      </c>
      <c r="M98">
        <v>3.51</v>
      </c>
      <c r="N98">
        <v>1.36</v>
      </c>
      <c r="O98">
        <v>-0.98</v>
      </c>
      <c r="P98" s="1">
        <v>2500</v>
      </c>
      <c r="Q98" s="1">
        <v>1840</v>
      </c>
      <c r="R98" s="1">
        <v>3619461</v>
      </c>
      <c r="S98">
        <v>5.15</v>
      </c>
      <c r="T98" s="1">
        <v>935234</v>
      </c>
    </row>
    <row r="99" spans="1:20" s="5" customFormat="1" x14ac:dyDescent="0.25">
      <c r="A99" t="s">
        <v>176</v>
      </c>
      <c r="B99">
        <v>491</v>
      </c>
      <c r="C99" s="1">
        <v>1178475</v>
      </c>
      <c r="D99" s="1">
        <v>2401</v>
      </c>
      <c r="E99" s="1">
        <v>575657</v>
      </c>
      <c r="F99" s="1">
        <v>602818</v>
      </c>
      <c r="G99" s="1">
        <v>1228</v>
      </c>
      <c r="H99" s="2">
        <v>0.51100000000000001</v>
      </c>
      <c r="I99" s="1">
        <v>1178475</v>
      </c>
      <c r="J99">
        <v>0</v>
      </c>
      <c r="K99" s="1">
        <v>1404857</v>
      </c>
      <c r="L99" s="1">
        <v>829200</v>
      </c>
      <c r="M99">
        <v>0.98</v>
      </c>
      <c r="N99">
        <v>0.5</v>
      </c>
      <c r="O99">
        <v>0.69</v>
      </c>
      <c r="P99" s="1">
        <v>2500</v>
      </c>
      <c r="Q99" s="1">
        <v>1272</v>
      </c>
      <c r="R99" s="1">
        <v>624243</v>
      </c>
      <c r="S99">
        <v>1.02</v>
      </c>
      <c r="T99">
        <v>0</v>
      </c>
    </row>
    <row r="100" spans="1:20" x14ac:dyDescent="0.25">
      <c r="A100" t="s">
        <v>89</v>
      </c>
      <c r="B100" s="1">
        <v>1719</v>
      </c>
      <c r="C100" s="1">
        <v>2721703</v>
      </c>
      <c r="D100" s="1">
        <v>1583</v>
      </c>
      <c r="E100" s="1">
        <v>1857638</v>
      </c>
      <c r="F100" s="1">
        <v>864065</v>
      </c>
      <c r="G100">
        <v>503</v>
      </c>
      <c r="H100" s="2">
        <v>0.317</v>
      </c>
      <c r="I100" s="1">
        <v>2721703</v>
      </c>
      <c r="J100">
        <v>0</v>
      </c>
      <c r="K100" s="1">
        <v>768602</v>
      </c>
      <c r="L100" s="1">
        <v>-1089037</v>
      </c>
      <c r="M100">
        <v>4.1100000000000003</v>
      </c>
      <c r="N100">
        <v>1.3</v>
      </c>
      <c r="O100">
        <v>-1.63</v>
      </c>
      <c r="P100" s="1">
        <v>2500</v>
      </c>
      <c r="Q100" s="1">
        <v>1997</v>
      </c>
      <c r="R100" s="1">
        <v>3434204</v>
      </c>
      <c r="S100">
        <v>6.49</v>
      </c>
      <c r="T100" s="1">
        <v>1082170</v>
      </c>
    </row>
    <row r="101" spans="1:20" x14ac:dyDescent="0.25">
      <c r="A101" t="s">
        <v>71</v>
      </c>
      <c r="B101">
        <v>191</v>
      </c>
      <c r="C101">
        <v>0</v>
      </c>
      <c r="D101">
        <v>0</v>
      </c>
      <c r="E101" s="1">
        <v>370064</v>
      </c>
      <c r="F101">
        <v>0</v>
      </c>
      <c r="G101">
        <v>0</v>
      </c>
      <c r="I101" s="1">
        <v>370064</v>
      </c>
      <c r="J101" s="1">
        <v>370064</v>
      </c>
      <c r="K101" s="1">
        <v>82943</v>
      </c>
      <c r="L101" s="1">
        <v>82943</v>
      </c>
      <c r="M101">
        <v>0</v>
      </c>
      <c r="N101">
        <v>0</v>
      </c>
      <c r="O101">
        <v>1.17</v>
      </c>
      <c r="P101" s="1">
        <v>2500</v>
      </c>
      <c r="Q101" s="1">
        <v>2500</v>
      </c>
      <c r="R101" s="1">
        <v>478442</v>
      </c>
      <c r="S101">
        <v>6.95</v>
      </c>
      <c r="T101">
        <v>0</v>
      </c>
    </row>
    <row r="102" spans="1:20" x14ac:dyDescent="0.25">
      <c r="A102" t="s">
        <v>230</v>
      </c>
      <c r="B102">
        <v>40</v>
      </c>
      <c r="C102" s="1">
        <v>176345</v>
      </c>
      <c r="D102" s="1">
        <v>4391</v>
      </c>
      <c r="E102" s="1">
        <v>105276</v>
      </c>
      <c r="F102" s="1">
        <v>71069</v>
      </c>
      <c r="G102" s="1">
        <v>1770</v>
      </c>
      <c r="H102" s="2">
        <v>0.40300000000000002</v>
      </c>
      <c r="I102" s="1">
        <v>176345</v>
      </c>
      <c r="J102">
        <v>0</v>
      </c>
      <c r="K102" s="1">
        <v>104518</v>
      </c>
      <c r="L102">
        <v>-758</v>
      </c>
      <c r="M102">
        <v>1.91</v>
      </c>
      <c r="N102">
        <v>0.77</v>
      </c>
      <c r="O102">
        <v>0.03</v>
      </c>
      <c r="P102" s="1">
        <v>2500</v>
      </c>
      <c r="Q102">
        <v>730</v>
      </c>
      <c r="R102" s="1">
        <v>29334</v>
      </c>
      <c r="S102">
        <v>1.0900000000000001</v>
      </c>
      <c r="T102">
        <v>0</v>
      </c>
    </row>
    <row r="103" spans="1:20" x14ac:dyDescent="0.25">
      <c r="A103" t="s">
        <v>123</v>
      </c>
      <c r="B103" s="1">
        <v>16524</v>
      </c>
      <c r="C103" s="1">
        <v>35331830</v>
      </c>
      <c r="D103" s="1">
        <v>2138</v>
      </c>
      <c r="E103" s="1">
        <v>17329927</v>
      </c>
      <c r="F103" s="1">
        <v>18001903</v>
      </c>
      <c r="G103" s="1">
        <v>1089</v>
      </c>
      <c r="H103" s="2">
        <v>0.50900000000000001</v>
      </c>
      <c r="I103" s="1">
        <v>35331830</v>
      </c>
      <c r="J103">
        <v>0</v>
      </c>
      <c r="K103" s="1">
        <v>23956807</v>
      </c>
      <c r="L103" s="1">
        <v>6626880</v>
      </c>
      <c r="M103">
        <v>1.8</v>
      </c>
      <c r="N103">
        <v>0.92</v>
      </c>
      <c r="O103">
        <v>0.28999999999999998</v>
      </c>
      <c r="P103" s="1">
        <v>2500</v>
      </c>
      <c r="Q103" s="1">
        <v>1411</v>
      </c>
      <c r="R103" s="1">
        <v>23307200</v>
      </c>
      <c r="S103">
        <v>2.1</v>
      </c>
      <c r="T103">
        <v>0</v>
      </c>
    </row>
    <row r="104" spans="1:20" x14ac:dyDescent="0.25">
      <c r="A104" t="s">
        <v>76</v>
      </c>
      <c r="B104">
        <v>54</v>
      </c>
      <c r="C104" s="1">
        <v>150000</v>
      </c>
      <c r="D104" s="1">
        <v>2785</v>
      </c>
      <c r="E104" s="1">
        <v>295612</v>
      </c>
      <c r="F104">
        <v>0</v>
      </c>
      <c r="G104">
        <v>0</v>
      </c>
      <c r="H104" s="2">
        <v>0</v>
      </c>
      <c r="I104" s="1">
        <v>295612</v>
      </c>
      <c r="J104" s="1">
        <v>145612</v>
      </c>
      <c r="K104" s="1">
        <v>50252</v>
      </c>
      <c r="L104" s="1">
        <v>-99748</v>
      </c>
      <c r="M104">
        <v>3.64</v>
      </c>
      <c r="N104">
        <v>0</v>
      </c>
      <c r="O104">
        <v>-2.4700000000000002</v>
      </c>
      <c r="P104" s="1">
        <v>2500</v>
      </c>
      <c r="Q104" s="1">
        <v>2500</v>
      </c>
      <c r="R104" s="1">
        <v>134650</v>
      </c>
      <c r="S104">
        <v>3.27</v>
      </c>
      <c r="T104" s="1">
        <v>101756</v>
      </c>
    </row>
    <row r="105" spans="1:20" x14ac:dyDescent="0.25">
      <c r="A105" t="s">
        <v>59</v>
      </c>
      <c r="B105" s="1">
        <v>1022</v>
      </c>
      <c r="C105" s="1">
        <v>1755947</v>
      </c>
      <c r="D105" s="1">
        <v>1719</v>
      </c>
      <c r="E105" s="1">
        <v>1075264</v>
      </c>
      <c r="F105" s="1">
        <v>680683</v>
      </c>
      <c r="G105">
        <v>666</v>
      </c>
      <c r="H105" s="2">
        <v>0.38700000000000001</v>
      </c>
      <c r="I105" s="1">
        <v>1755947</v>
      </c>
      <c r="J105">
        <v>0</v>
      </c>
      <c r="K105" s="1">
        <v>1153558</v>
      </c>
      <c r="L105" s="1">
        <v>78294</v>
      </c>
      <c r="M105">
        <v>1.74</v>
      </c>
      <c r="N105">
        <v>0.67</v>
      </c>
      <c r="O105">
        <v>0.1</v>
      </c>
      <c r="P105" s="1">
        <v>2500</v>
      </c>
      <c r="Q105" s="1">
        <v>1834</v>
      </c>
      <c r="R105" s="1">
        <v>1873508</v>
      </c>
      <c r="S105">
        <v>2.5299999999999998</v>
      </c>
      <c r="T105">
        <v>0</v>
      </c>
    </row>
    <row r="106" spans="1:20" x14ac:dyDescent="0.25">
      <c r="A106" t="s">
        <v>68</v>
      </c>
      <c r="B106">
        <v>58</v>
      </c>
      <c r="C106" s="1">
        <v>18325</v>
      </c>
      <c r="D106">
        <v>319</v>
      </c>
      <c r="E106" s="1">
        <v>135609</v>
      </c>
      <c r="F106">
        <v>0</v>
      </c>
      <c r="G106">
        <v>0</v>
      </c>
      <c r="H106" s="2">
        <v>0</v>
      </c>
      <c r="I106" s="1">
        <v>135609</v>
      </c>
      <c r="J106" s="1">
        <v>117284</v>
      </c>
      <c r="K106" s="1">
        <v>23368</v>
      </c>
      <c r="L106" s="1">
        <v>5043</v>
      </c>
      <c r="M106">
        <v>0.93</v>
      </c>
      <c r="N106">
        <v>0</v>
      </c>
      <c r="O106">
        <v>0.24</v>
      </c>
      <c r="P106" s="1">
        <v>2500</v>
      </c>
      <c r="Q106" s="1">
        <v>2500</v>
      </c>
      <c r="R106" s="1">
        <v>143838</v>
      </c>
      <c r="S106">
        <v>7.29</v>
      </c>
      <c r="T106">
        <v>0</v>
      </c>
    </row>
    <row r="107" spans="1:20" x14ac:dyDescent="0.25">
      <c r="A107" t="s">
        <v>61</v>
      </c>
      <c r="B107" s="1">
        <v>4791</v>
      </c>
      <c r="C107" s="1">
        <v>7284000</v>
      </c>
      <c r="D107" s="1">
        <v>1520</v>
      </c>
      <c r="E107" s="1">
        <v>5156279</v>
      </c>
      <c r="F107" s="1">
        <v>2127721</v>
      </c>
      <c r="G107">
        <v>444</v>
      </c>
      <c r="H107" s="2">
        <v>0.29199999999999998</v>
      </c>
      <c r="I107" s="1">
        <v>7284000</v>
      </c>
      <c r="J107">
        <v>0</v>
      </c>
      <c r="K107" s="1">
        <v>2497949</v>
      </c>
      <c r="L107" s="1">
        <v>-2658330</v>
      </c>
      <c r="M107">
        <v>3.45</v>
      </c>
      <c r="N107">
        <v>1.01</v>
      </c>
      <c r="O107">
        <v>-1.27</v>
      </c>
      <c r="P107" s="1">
        <v>2500</v>
      </c>
      <c r="Q107" s="1">
        <v>2056</v>
      </c>
      <c r="R107" s="1">
        <v>9849555</v>
      </c>
      <c r="S107">
        <v>5.67</v>
      </c>
      <c r="T107" s="1">
        <v>2686110</v>
      </c>
    </row>
    <row r="108" spans="1:20" x14ac:dyDescent="0.25">
      <c r="A108" t="s">
        <v>27</v>
      </c>
      <c r="B108" s="1">
        <v>15686</v>
      </c>
      <c r="C108" s="1">
        <v>20600000</v>
      </c>
      <c r="D108" s="1">
        <v>1313</v>
      </c>
      <c r="E108" s="1">
        <v>17345339</v>
      </c>
      <c r="F108" s="1">
        <v>3254661</v>
      </c>
      <c r="G108">
        <v>207</v>
      </c>
      <c r="H108" s="2">
        <v>0.157</v>
      </c>
      <c r="I108" s="1">
        <v>20600000</v>
      </c>
      <c r="J108">
        <v>0</v>
      </c>
      <c r="K108" s="1">
        <v>7697536</v>
      </c>
      <c r="L108" s="1">
        <v>-9647803</v>
      </c>
      <c r="M108">
        <v>3.26</v>
      </c>
      <c r="N108">
        <v>0.52</v>
      </c>
      <c r="O108">
        <v>-1.58</v>
      </c>
      <c r="P108" s="1">
        <v>2500</v>
      </c>
      <c r="Q108" s="1">
        <v>2293</v>
      </c>
      <c r="R108" s="1">
        <v>35959323</v>
      </c>
      <c r="S108">
        <v>6.21</v>
      </c>
      <c r="T108" s="1">
        <v>9955404</v>
      </c>
    </row>
    <row r="109" spans="1:20" x14ac:dyDescent="0.25">
      <c r="A109" t="s">
        <v>126</v>
      </c>
      <c r="B109" s="1">
        <v>26147</v>
      </c>
      <c r="C109" s="1">
        <v>58989473</v>
      </c>
      <c r="D109" s="1">
        <v>2256</v>
      </c>
      <c r="E109" s="1">
        <v>27634416</v>
      </c>
      <c r="F109" s="1">
        <v>31355057</v>
      </c>
      <c r="G109" s="1">
        <v>1199</v>
      </c>
      <c r="H109" s="2">
        <v>0.53100000000000003</v>
      </c>
      <c r="I109" s="1">
        <v>58989473</v>
      </c>
      <c r="J109">
        <v>0</v>
      </c>
      <c r="K109" s="1">
        <v>23408385</v>
      </c>
      <c r="L109" s="1">
        <v>-4226030</v>
      </c>
      <c r="M109">
        <v>3.07</v>
      </c>
      <c r="N109">
        <v>1.63</v>
      </c>
      <c r="O109">
        <v>-0.27</v>
      </c>
      <c r="P109" s="1">
        <v>2500</v>
      </c>
      <c r="Q109" s="1">
        <v>1301</v>
      </c>
      <c r="R109" s="1">
        <v>34013460</v>
      </c>
      <c r="S109">
        <v>3.4</v>
      </c>
      <c r="T109" s="1">
        <v>5160998</v>
      </c>
    </row>
    <row r="110" spans="1:20" x14ac:dyDescent="0.25">
      <c r="A110" t="s">
        <v>263</v>
      </c>
      <c r="B110">
        <v>746</v>
      </c>
      <c r="C110" s="1">
        <v>1092000</v>
      </c>
      <c r="D110" s="1">
        <v>1464</v>
      </c>
      <c r="E110" s="1">
        <v>821639</v>
      </c>
      <c r="F110" s="1">
        <v>270361</v>
      </c>
      <c r="G110">
        <v>362</v>
      </c>
      <c r="H110" s="2">
        <v>0.247</v>
      </c>
      <c r="I110" s="1">
        <v>1092000</v>
      </c>
      <c r="J110">
        <v>0</v>
      </c>
      <c r="K110" s="1">
        <v>603193</v>
      </c>
      <c r="L110" s="1">
        <v>-218446</v>
      </c>
      <c r="M110">
        <v>2.19</v>
      </c>
      <c r="N110">
        <v>0.54</v>
      </c>
      <c r="O110">
        <v>-0.48</v>
      </c>
      <c r="P110" s="1">
        <v>2500</v>
      </c>
      <c r="Q110" s="1">
        <v>2138</v>
      </c>
      <c r="R110" s="1">
        <v>1594899</v>
      </c>
      <c r="S110">
        <v>3.74</v>
      </c>
      <c r="T110" s="1">
        <v>238833</v>
      </c>
    </row>
    <row r="111" spans="1:20" x14ac:dyDescent="0.25">
      <c r="A111" t="s">
        <v>29</v>
      </c>
      <c r="B111" s="1">
        <v>1435</v>
      </c>
      <c r="C111" s="1">
        <v>2274977</v>
      </c>
      <c r="D111" s="1">
        <v>1585</v>
      </c>
      <c r="E111" s="1">
        <v>1533739</v>
      </c>
      <c r="F111" s="1">
        <v>741238</v>
      </c>
      <c r="G111">
        <v>516</v>
      </c>
      <c r="H111" s="2">
        <v>0.32500000000000001</v>
      </c>
      <c r="I111" s="1">
        <v>2274977</v>
      </c>
      <c r="J111">
        <v>0</v>
      </c>
      <c r="K111" s="1">
        <v>597956</v>
      </c>
      <c r="L111" s="1">
        <v>-935783</v>
      </c>
      <c r="M111">
        <v>4.6399999999999997</v>
      </c>
      <c r="N111">
        <v>1.51</v>
      </c>
      <c r="O111">
        <v>-1.96</v>
      </c>
      <c r="P111" s="1">
        <v>2500</v>
      </c>
      <c r="Q111" s="1">
        <v>1984</v>
      </c>
      <c r="R111" s="1">
        <v>2847137</v>
      </c>
      <c r="S111">
        <v>7.31</v>
      </c>
      <c r="T111" s="1">
        <v>959678</v>
      </c>
    </row>
    <row r="112" spans="1:20" x14ac:dyDescent="0.25">
      <c r="A112" t="s">
        <v>137</v>
      </c>
      <c r="B112">
        <v>668</v>
      </c>
      <c r="C112" s="1">
        <v>1349000</v>
      </c>
      <c r="D112" s="1">
        <v>2020</v>
      </c>
      <c r="E112" s="1">
        <v>808872</v>
      </c>
      <c r="F112" s="1">
        <v>540128</v>
      </c>
      <c r="G112">
        <v>809</v>
      </c>
      <c r="H112" s="2">
        <v>0.4</v>
      </c>
      <c r="I112" s="1">
        <v>1349000</v>
      </c>
      <c r="J112">
        <v>0</v>
      </c>
      <c r="K112" s="1">
        <v>593107</v>
      </c>
      <c r="L112" s="1">
        <v>-215765</v>
      </c>
      <c r="M112">
        <v>2.77</v>
      </c>
      <c r="N112">
        <v>1.1100000000000001</v>
      </c>
      <c r="O112">
        <v>-0.49</v>
      </c>
      <c r="P112" s="1">
        <v>2500</v>
      </c>
      <c r="Q112" s="1">
        <v>1691</v>
      </c>
      <c r="R112" s="1">
        <v>1129670</v>
      </c>
      <c r="S112">
        <v>3.43</v>
      </c>
      <c r="T112" s="1">
        <v>239151</v>
      </c>
    </row>
    <row r="113" spans="1:20" x14ac:dyDescent="0.25">
      <c r="A113" t="s">
        <v>144</v>
      </c>
      <c r="B113">
        <v>109</v>
      </c>
      <c r="C113" s="1">
        <v>90000</v>
      </c>
      <c r="D113">
        <v>827</v>
      </c>
      <c r="E113" s="1">
        <v>302413</v>
      </c>
      <c r="F113">
        <v>0</v>
      </c>
      <c r="G113">
        <v>0</v>
      </c>
      <c r="H113" s="2">
        <v>0</v>
      </c>
      <c r="I113" s="1">
        <v>302413</v>
      </c>
      <c r="J113" s="1">
        <v>212413</v>
      </c>
      <c r="K113" s="1">
        <v>50281</v>
      </c>
      <c r="L113" s="1">
        <v>-39719</v>
      </c>
      <c r="M113">
        <v>2.12</v>
      </c>
      <c r="N113">
        <v>0</v>
      </c>
      <c r="O113">
        <v>-0.95</v>
      </c>
      <c r="P113" s="1">
        <v>2500</v>
      </c>
      <c r="Q113" s="1">
        <v>2500</v>
      </c>
      <c r="R113" s="1">
        <v>272017</v>
      </c>
      <c r="S113">
        <v>6.41</v>
      </c>
      <c r="T113" s="1">
        <v>40349</v>
      </c>
    </row>
    <row r="114" spans="1:20" x14ac:dyDescent="0.25">
      <c r="A114" t="s">
        <v>217</v>
      </c>
      <c r="B114">
        <v>596</v>
      </c>
      <c r="C114" s="1">
        <v>1543834</v>
      </c>
      <c r="D114" s="1">
        <v>2591</v>
      </c>
      <c r="E114" s="1">
        <v>682242</v>
      </c>
      <c r="F114" s="1">
        <v>861592</v>
      </c>
      <c r="G114" s="1">
        <v>1446</v>
      </c>
      <c r="H114" s="2">
        <v>0.55800000000000005</v>
      </c>
      <c r="I114" s="1">
        <v>1543834</v>
      </c>
      <c r="J114">
        <v>0</v>
      </c>
      <c r="K114" s="1">
        <v>806186</v>
      </c>
      <c r="L114" s="1">
        <v>123944</v>
      </c>
      <c r="M114">
        <v>2.33</v>
      </c>
      <c r="N114">
        <v>1.3</v>
      </c>
      <c r="O114">
        <v>0.14000000000000001</v>
      </c>
      <c r="P114" s="1">
        <v>2500</v>
      </c>
      <c r="Q114" s="1">
        <v>1054</v>
      </c>
      <c r="R114" s="1">
        <v>627788</v>
      </c>
      <c r="S114">
        <v>2.25</v>
      </c>
      <c r="T114">
        <v>0</v>
      </c>
    </row>
    <row r="115" spans="1:20" x14ac:dyDescent="0.25">
      <c r="A115" t="s">
        <v>47</v>
      </c>
      <c r="B115" s="1">
        <v>1556</v>
      </c>
      <c r="C115" s="1">
        <v>2431013</v>
      </c>
      <c r="D115" s="1">
        <v>1563</v>
      </c>
      <c r="E115" s="1">
        <v>1718317</v>
      </c>
      <c r="F115" s="1">
        <v>712696</v>
      </c>
      <c r="G115">
        <v>458</v>
      </c>
      <c r="H115" s="2">
        <v>0.29299999999999998</v>
      </c>
      <c r="I115" s="1">
        <v>2431013</v>
      </c>
      <c r="J115">
        <v>0</v>
      </c>
      <c r="K115" s="1">
        <v>985933</v>
      </c>
      <c r="L115" s="1">
        <v>-732383</v>
      </c>
      <c r="M115">
        <v>3</v>
      </c>
      <c r="N115">
        <v>0.88</v>
      </c>
      <c r="O115">
        <v>-0.95</v>
      </c>
      <c r="P115" s="1">
        <v>2500</v>
      </c>
      <c r="Q115" s="1">
        <v>2042</v>
      </c>
      <c r="R115" s="1">
        <v>3176837</v>
      </c>
      <c r="S115">
        <v>4.8</v>
      </c>
      <c r="T115" s="1">
        <v>770606</v>
      </c>
    </row>
    <row r="116" spans="1:20" x14ac:dyDescent="0.25">
      <c r="A116" t="s">
        <v>287</v>
      </c>
      <c r="B116">
        <v>90</v>
      </c>
      <c r="C116" s="1">
        <v>498000</v>
      </c>
      <c r="D116" s="1">
        <v>5522</v>
      </c>
      <c r="E116" s="1">
        <v>299650</v>
      </c>
      <c r="F116" s="1">
        <v>198350</v>
      </c>
      <c r="G116" s="1">
        <v>2199</v>
      </c>
      <c r="H116" s="2">
        <v>0.39800000000000002</v>
      </c>
      <c r="I116" s="1">
        <v>498000</v>
      </c>
      <c r="J116">
        <v>0</v>
      </c>
      <c r="K116" s="1">
        <v>190980</v>
      </c>
      <c r="L116" s="1">
        <v>-108670</v>
      </c>
      <c r="M116">
        <v>3.18</v>
      </c>
      <c r="N116">
        <v>1.27</v>
      </c>
      <c r="O116">
        <v>-0.74</v>
      </c>
      <c r="P116" s="1">
        <v>2500</v>
      </c>
      <c r="Q116">
        <v>301</v>
      </c>
      <c r="R116" s="1">
        <v>27100</v>
      </c>
      <c r="S116">
        <v>1.44</v>
      </c>
      <c r="T116" s="1">
        <v>116302</v>
      </c>
    </row>
    <row r="117" spans="1:20" x14ac:dyDescent="0.25">
      <c r="A117" t="s">
        <v>36</v>
      </c>
      <c r="B117" s="1">
        <v>1278</v>
      </c>
      <c r="C117" s="1">
        <v>2740740</v>
      </c>
      <c r="D117" s="1">
        <v>2145</v>
      </c>
      <c r="E117" s="1">
        <v>1573578</v>
      </c>
      <c r="F117" s="1">
        <v>1167162</v>
      </c>
      <c r="G117">
        <v>913</v>
      </c>
      <c r="H117" s="2">
        <v>0.42499999999999999</v>
      </c>
      <c r="I117" s="1">
        <v>2740740</v>
      </c>
      <c r="J117">
        <v>0</v>
      </c>
      <c r="K117" s="1">
        <v>2744809</v>
      </c>
      <c r="L117" s="1">
        <v>1171232</v>
      </c>
      <c r="M117">
        <v>1.22</v>
      </c>
      <c r="N117">
        <v>0.52</v>
      </c>
      <c r="O117">
        <v>0.47</v>
      </c>
      <c r="P117" s="1">
        <v>2500</v>
      </c>
      <c r="Q117" s="1">
        <v>1587</v>
      </c>
      <c r="R117" s="1">
        <v>2027257</v>
      </c>
      <c r="S117">
        <v>1.42</v>
      </c>
      <c r="T117">
        <v>0</v>
      </c>
    </row>
    <row r="118" spans="1:20" x14ac:dyDescent="0.25">
      <c r="A118" t="s">
        <v>225</v>
      </c>
      <c r="B118" s="1">
        <v>7773</v>
      </c>
      <c r="C118" s="1">
        <v>12250000</v>
      </c>
      <c r="D118" s="1">
        <v>1576</v>
      </c>
      <c r="E118" s="1">
        <v>8292851</v>
      </c>
      <c r="F118" s="1">
        <v>3957149</v>
      </c>
      <c r="G118">
        <v>509</v>
      </c>
      <c r="H118" s="2">
        <v>0.32300000000000001</v>
      </c>
      <c r="I118" s="1">
        <v>12250000</v>
      </c>
      <c r="J118">
        <v>0</v>
      </c>
      <c r="K118" s="1">
        <v>5063169</v>
      </c>
      <c r="L118" s="1">
        <v>-3229682</v>
      </c>
      <c r="M118">
        <v>2.95</v>
      </c>
      <c r="N118">
        <v>0.95</v>
      </c>
      <c r="O118">
        <v>-0.83</v>
      </c>
      <c r="P118" s="1">
        <v>2500</v>
      </c>
      <c r="Q118" s="1">
        <v>1991</v>
      </c>
      <c r="R118" s="1">
        <v>15476133</v>
      </c>
      <c r="S118">
        <v>4.68</v>
      </c>
      <c r="T118" s="1">
        <v>3431924</v>
      </c>
    </row>
    <row r="119" spans="1:20" x14ac:dyDescent="0.25">
      <c r="A119" t="s">
        <v>125</v>
      </c>
      <c r="B119" s="1">
        <v>23749</v>
      </c>
      <c r="C119" s="1">
        <v>52500000</v>
      </c>
      <c r="D119" s="1">
        <v>2211</v>
      </c>
      <c r="E119" s="1">
        <v>24875430</v>
      </c>
      <c r="F119" s="1">
        <v>27624570</v>
      </c>
      <c r="G119" s="1">
        <v>1163</v>
      </c>
      <c r="H119" s="2">
        <v>0.52600000000000002</v>
      </c>
      <c r="I119" s="1">
        <v>52500000</v>
      </c>
      <c r="J119">
        <v>0</v>
      </c>
      <c r="K119" s="1">
        <v>46586101</v>
      </c>
      <c r="L119" s="1">
        <v>21710671</v>
      </c>
      <c r="M119">
        <v>1.37</v>
      </c>
      <c r="N119">
        <v>0.72</v>
      </c>
      <c r="O119">
        <v>0.52</v>
      </c>
      <c r="P119" s="1">
        <v>2500</v>
      </c>
      <c r="Q119" s="1">
        <v>1337</v>
      </c>
      <c r="R119" s="1">
        <v>31749167</v>
      </c>
      <c r="S119">
        <v>1.55</v>
      </c>
      <c r="T119">
        <v>0</v>
      </c>
    </row>
    <row r="120" spans="1:20" x14ac:dyDescent="0.25">
      <c r="A120" t="s">
        <v>233</v>
      </c>
      <c r="B120" s="1">
        <v>2339</v>
      </c>
      <c r="C120" s="1">
        <v>5332217</v>
      </c>
      <c r="D120" s="1">
        <v>2280</v>
      </c>
      <c r="E120" s="1">
        <v>2484268</v>
      </c>
      <c r="F120" s="1">
        <v>2847949</v>
      </c>
      <c r="G120" s="1">
        <v>1218</v>
      </c>
      <c r="H120" s="2">
        <v>0.53400000000000003</v>
      </c>
      <c r="I120" s="1">
        <v>5332217</v>
      </c>
      <c r="J120">
        <v>0</v>
      </c>
      <c r="K120" s="1">
        <v>2384980</v>
      </c>
      <c r="L120" s="1">
        <v>-99288</v>
      </c>
      <c r="M120">
        <v>2.72</v>
      </c>
      <c r="N120">
        <v>1.46</v>
      </c>
      <c r="O120">
        <v>-0.1</v>
      </c>
      <c r="P120" s="1">
        <v>2500</v>
      </c>
      <c r="Q120" s="1">
        <v>1282</v>
      </c>
      <c r="R120" s="1">
        <v>2999574</v>
      </c>
      <c r="S120">
        <v>2.99</v>
      </c>
      <c r="T120" s="1">
        <v>194435</v>
      </c>
    </row>
    <row r="121" spans="1:20" x14ac:dyDescent="0.25">
      <c r="A121" t="s">
        <v>288</v>
      </c>
      <c r="B121">
        <v>30</v>
      </c>
      <c r="C121" s="1">
        <v>135000</v>
      </c>
      <c r="D121" s="1">
        <v>4500</v>
      </c>
      <c r="E121" s="1">
        <v>98063</v>
      </c>
      <c r="F121" s="1">
        <v>36937</v>
      </c>
      <c r="G121" s="1">
        <v>1231</v>
      </c>
      <c r="H121" s="2">
        <v>0.27300000000000002</v>
      </c>
      <c r="I121" s="1">
        <v>135000</v>
      </c>
      <c r="J121">
        <v>0</v>
      </c>
      <c r="K121" s="1">
        <v>48651</v>
      </c>
      <c r="L121" s="1">
        <v>-49412</v>
      </c>
      <c r="M121">
        <v>3.38</v>
      </c>
      <c r="N121">
        <v>0.93</v>
      </c>
      <c r="O121">
        <v>-1.29</v>
      </c>
      <c r="P121" s="1">
        <v>2500</v>
      </c>
      <c r="Q121" s="1">
        <v>1269</v>
      </c>
      <c r="R121" s="1">
        <v>38063</v>
      </c>
      <c r="S121">
        <v>1.88</v>
      </c>
      <c r="T121" s="1">
        <v>51356</v>
      </c>
    </row>
    <row r="122" spans="1:20" x14ac:dyDescent="0.25">
      <c r="A122" t="s">
        <v>248</v>
      </c>
      <c r="B122">
        <v>464</v>
      </c>
      <c r="C122" s="1">
        <v>1305296</v>
      </c>
      <c r="D122" s="1">
        <v>2813</v>
      </c>
      <c r="E122" s="1">
        <v>613471</v>
      </c>
      <c r="F122" s="1">
        <v>691825</v>
      </c>
      <c r="G122" s="1">
        <v>1491</v>
      </c>
      <c r="H122" s="2">
        <v>0.53</v>
      </c>
      <c r="I122" s="1">
        <v>1305296</v>
      </c>
      <c r="J122">
        <v>0</v>
      </c>
      <c r="K122" s="1">
        <v>644533</v>
      </c>
      <c r="L122" s="1">
        <v>31062</v>
      </c>
      <c r="M122">
        <v>2.4700000000000002</v>
      </c>
      <c r="N122">
        <v>1.31</v>
      </c>
      <c r="O122">
        <v>0.01</v>
      </c>
      <c r="P122" s="1">
        <v>2500</v>
      </c>
      <c r="Q122" s="1">
        <v>1009</v>
      </c>
      <c r="R122" s="1">
        <v>468381</v>
      </c>
      <c r="S122">
        <v>2.19</v>
      </c>
      <c r="T122">
        <v>0</v>
      </c>
    </row>
    <row r="123" spans="1:20" x14ac:dyDescent="0.25">
      <c r="A123" t="s">
        <v>23</v>
      </c>
      <c r="B123">
        <v>209</v>
      </c>
      <c r="C123" s="1">
        <v>597879</v>
      </c>
      <c r="D123" s="1">
        <v>2866</v>
      </c>
      <c r="E123" s="1">
        <v>354045</v>
      </c>
      <c r="F123" s="1">
        <v>243834</v>
      </c>
      <c r="G123" s="1">
        <v>1169</v>
      </c>
      <c r="H123" s="2">
        <v>0.40699999999999997</v>
      </c>
      <c r="I123" s="1">
        <v>597879</v>
      </c>
      <c r="J123">
        <v>0</v>
      </c>
      <c r="K123" s="1">
        <v>294211</v>
      </c>
      <c r="L123" s="1">
        <v>-59834</v>
      </c>
      <c r="M123">
        <v>2.48</v>
      </c>
      <c r="N123">
        <v>1.01</v>
      </c>
      <c r="O123">
        <v>-0.3</v>
      </c>
      <c r="P123" s="1">
        <v>2500</v>
      </c>
      <c r="Q123" s="1">
        <v>1331</v>
      </c>
      <c r="R123" s="1">
        <v>277641</v>
      </c>
      <c r="S123">
        <v>2.16</v>
      </c>
      <c r="T123" s="1">
        <v>71591</v>
      </c>
    </row>
    <row r="124" spans="1:20" x14ac:dyDescent="0.25">
      <c r="A124" t="s">
        <v>56</v>
      </c>
      <c r="B124" s="1">
        <v>6607</v>
      </c>
      <c r="C124" s="1">
        <v>14989000</v>
      </c>
      <c r="D124" s="1">
        <v>2269</v>
      </c>
      <c r="E124" s="1">
        <v>7277412</v>
      </c>
      <c r="F124" s="1">
        <v>7711588</v>
      </c>
      <c r="G124" s="1">
        <v>1167</v>
      </c>
      <c r="H124" s="2">
        <v>0.51400000000000001</v>
      </c>
      <c r="I124" s="1">
        <v>14989000</v>
      </c>
      <c r="J124">
        <v>0</v>
      </c>
      <c r="K124" s="1">
        <v>5896190</v>
      </c>
      <c r="L124" s="1">
        <v>-1381222</v>
      </c>
      <c r="M124">
        <v>3.09</v>
      </c>
      <c r="N124">
        <v>1.59</v>
      </c>
      <c r="O124">
        <v>-0.33</v>
      </c>
      <c r="P124" s="1">
        <v>2500</v>
      </c>
      <c r="Q124" s="1">
        <v>1333</v>
      </c>
      <c r="R124" s="1">
        <v>8806922</v>
      </c>
      <c r="S124">
        <v>3.41</v>
      </c>
      <c r="T124" s="1">
        <v>1605871</v>
      </c>
    </row>
    <row r="125" spans="1:20" x14ac:dyDescent="0.25">
      <c r="A125" t="s">
        <v>257</v>
      </c>
      <c r="B125">
        <v>207</v>
      </c>
      <c r="C125" s="1">
        <v>226000</v>
      </c>
      <c r="D125" s="1">
        <v>1090</v>
      </c>
      <c r="E125" s="1">
        <v>221804</v>
      </c>
      <c r="F125" s="1">
        <v>4196</v>
      </c>
      <c r="G125">
        <v>20</v>
      </c>
      <c r="H125" s="2">
        <v>1.7999999999999999E-2</v>
      </c>
      <c r="I125" s="1">
        <v>226000</v>
      </c>
      <c r="J125">
        <v>0</v>
      </c>
      <c r="K125" s="1">
        <v>464902</v>
      </c>
      <c r="L125" s="1">
        <v>243099</v>
      </c>
      <c r="M125">
        <v>0.59</v>
      </c>
      <c r="N125">
        <v>0.01</v>
      </c>
      <c r="O125">
        <v>0.59</v>
      </c>
      <c r="P125" s="1">
        <v>2500</v>
      </c>
      <c r="Q125" s="1">
        <v>2480</v>
      </c>
      <c r="R125" s="1">
        <v>513919</v>
      </c>
      <c r="S125">
        <v>1.35</v>
      </c>
      <c r="T125">
        <v>0</v>
      </c>
    </row>
    <row r="126" spans="1:20" x14ac:dyDescent="0.25">
      <c r="A126" t="s">
        <v>211</v>
      </c>
      <c r="B126">
        <v>215</v>
      </c>
      <c r="C126" s="1">
        <v>796129</v>
      </c>
      <c r="D126" s="1">
        <v>3711</v>
      </c>
      <c r="E126" s="1">
        <v>397150</v>
      </c>
      <c r="F126" s="1">
        <v>398979</v>
      </c>
      <c r="G126" s="1">
        <v>1860</v>
      </c>
      <c r="H126" s="2">
        <v>0.501</v>
      </c>
      <c r="I126" s="1">
        <v>796129</v>
      </c>
      <c r="J126">
        <v>0</v>
      </c>
      <c r="K126" s="1">
        <v>1852045</v>
      </c>
      <c r="L126" s="1">
        <v>1454895</v>
      </c>
      <c r="M126">
        <v>0.52</v>
      </c>
      <c r="N126">
        <v>0.26</v>
      </c>
      <c r="O126">
        <v>0.91</v>
      </c>
      <c r="P126" s="1">
        <v>2500</v>
      </c>
      <c r="Q126">
        <v>640</v>
      </c>
      <c r="R126" s="1">
        <v>137421</v>
      </c>
      <c r="S126">
        <v>0.35</v>
      </c>
      <c r="T126">
        <v>0</v>
      </c>
    </row>
    <row r="127" spans="1:20" x14ac:dyDescent="0.25">
      <c r="A127" t="s">
        <v>148</v>
      </c>
      <c r="B127">
        <v>309</v>
      </c>
      <c r="C127" s="1">
        <v>377000</v>
      </c>
      <c r="D127" s="1">
        <v>1220</v>
      </c>
      <c r="E127" s="1">
        <v>478449</v>
      </c>
      <c r="F127">
        <v>0</v>
      </c>
      <c r="G127">
        <v>0</v>
      </c>
      <c r="H127" s="2">
        <v>0</v>
      </c>
      <c r="I127" s="1">
        <v>478449</v>
      </c>
      <c r="J127" s="1">
        <v>101449</v>
      </c>
      <c r="K127" s="1">
        <v>393438</v>
      </c>
      <c r="L127" s="1">
        <v>16438</v>
      </c>
      <c r="M127">
        <v>1.1499999999999999</v>
      </c>
      <c r="N127">
        <v>0</v>
      </c>
      <c r="O127">
        <v>0.02</v>
      </c>
      <c r="P127" s="1">
        <v>2500</v>
      </c>
      <c r="Q127" s="1">
        <v>2500</v>
      </c>
      <c r="R127" s="1">
        <v>772530</v>
      </c>
      <c r="S127">
        <v>2.35</v>
      </c>
      <c r="T127">
        <v>0</v>
      </c>
    </row>
    <row r="128" spans="1:20" x14ac:dyDescent="0.25">
      <c r="A128" t="s">
        <v>283</v>
      </c>
      <c r="B128" s="1">
        <v>2761</v>
      </c>
      <c r="C128" s="1">
        <v>4500000</v>
      </c>
      <c r="D128" s="1">
        <v>1630</v>
      </c>
      <c r="E128" s="1">
        <v>3018922</v>
      </c>
      <c r="F128" s="1">
        <v>1481078</v>
      </c>
      <c r="G128">
        <v>537</v>
      </c>
      <c r="H128" s="2">
        <v>0.32900000000000001</v>
      </c>
      <c r="I128" s="1">
        <v>4500000</v>
      </c>
      <c r="J128">
        <v>0</v>
      </c>
      <c r="K128" s="1">
        <v>2626807</v>
      </c>
      <c r="L128" s="1">
        <v>-392114</v>
      </c>
      <c r="M128">
        <v>2.09</v>
      </c>
      <c r="N128">
        <v>0.69</v>
      </c>
      <c r="O128">
        <v>-0.23</v>
      </c>
      <c r="P128" s="1">
        <v>2500</v>
      </c>
      <c r="Q128" s="1">
        <v>1963</v>
      </c>
      <c r="R128" s="1">
        <v>5420348</v>
      </c>
      <c r="S128">
        <v>3.2</v>
      </c>
      <c r="T128" s="1">
        <v>496959</v>
      </c>
    </row>
    <row r="129" spans="1:20" x14ac:dyDescent="0.25">
      <c r="A129" t="s">
        <v>305</v>
      </c>
      <c r="B129">
        <v>898</v>
      </c>
      <c r="C129" s="1">
        <v>195000</v>
      </c>
      <c r="D129">
        <v>217</v>
      </c>
      <c r="E129" s="1">
        <v>1012359</v>
      </c>
      <c r="F129">
        <v>0</v>
      </c>
      <c r="G129">
        <v>0</v>
      </c>
      <c r="H129" s="2">
        <v>0</v>
      </c>
      <c r="I129" s="1">
        <v>1012359</v>
      </c>
      <c r="J129" s="1">
        <v>817359</v>
      </c>
      <c r="K129" s="1">
        <v>204699</v>
      </c>
      <c r="L129" s="1">
        <v>9699</v>
      </c>
      <c r="M129">
        <v>1.1599999999999999</v>
      </c>
      <c r="N129">
        <v>0</v>
      </c>
      <c r="O129">
        <v>0.01</v>
      </c>
      <c r="P129" s="1">
        <v>2500</v>
      </c>
      <c r="Q129" s="1">
        <v>2500</v>
      </c>
      <c r="R129" s="1">
        <v>2246120</v>
      </c>
      <c r="S129">
        <v>13.37</v>
      </c>
      <c r="T129">
        <v>0</v>
      </c>
    </row>
    <row r="130" spans="1:20" x14ac:dyDescent="0.25">
      <c r="A130" t="s">
        <v>66</v>
      </c>
      <c r="B130">
        <v>72</v>
      </c>
      <c r="C130" s="1">
        <v>125000</v>
      </c>
      <c r="D130" s="1">
        <v>1733</v>
      </c>
      <c r="E130" s="1">
        <v>272753</v>
      </c>
      <c r="F130">
        <v>0</v>
      </c>
      <c r="G130">
        <v>0</v>
      </c>
      <c r="H130" s="2">
        <v>0</v>
      </c>
      <c r="I130" s="1">
        <v>272753</v>
      </c>
      <c r="J130" s="1">
        <v>147753</v>
      </c>
      <c r="K130" s="1">
        <v>71475</v>
      </c>
      <c r="L130" s="1">
        <v>-53525</v>
      </c>
      <c r="M130">
        <v>2.13</v>
      </c>
      <c r="N130">
        <v>0</v>
      </c>
      <c r="O130">
        <v>-0.96</v>
      </c>
      <c r="P130" s="1">
        <v>2500</v>
      </c>
      <c r="Q130" s="1">
        <v>2500</v>
      </c>
      <c r="R130" s="1">
        <v>180325</v>
      </c>
      <c r="S130">
        <v>3.07</v>
      </c>
      <c r="T130" s="1">
        <v>56382</v>
      </c>
    </row>
    <row r="131" spans="1:20" x14ac:dyDescent="0.25">
      <c r="A131" t="s">
        <v>33</v>
      </c>
      <c r="B131">
        <v>569</v>
      </c>
      <c r="C131" s="1">
        <v>1075125</v>
      </c>
      <c r="D131" s="1">
        <v>1891</v>
      </c>
      <c r="E131" s="1">
        <v>706716</v>
      </c>
      <c r="F131" s="1">
        <v>368409</v>
      </c>
      <c r="G131">
        <v>648</v>
      </c>
      <c r="H131" s="2">
        <v>0.34200000000000003</v>
      </c>
      <c r="I131" s="1">
        <v>1075125</v>
      </c>
      <c r="J131">
        <v>0</v>
      </c>
      <c r="K131" s="1">
        <v>926533</v>
      </c>
      <c r="L131" s="1">
        <v>219817</v>
      </c>
      <c r="M131">
        <v>1.41</v>
      </c>
      <c r="N131">
        <v>0.48</v>
      </c>
      <c r="O131">
        <v>0.24</v>
      </c>
      <c r="P131" s="1">
        <v>2500</v>
      </c>
      <c r="Q131" s="1">
        <v>1852</v>
      </c>
      <c r="R131" s="1">
        <v>1053310</v>
      </c>
      <c r="S131">
        <v>1.87</v>
      </c>
      <c r="T131">
        <v>0</v>
      </c>
    </row>
    <row r="132" spans="1:20" x14ac:dyDescent="0.25">
      <c r="A132" t="s">
        <v>173</v>
      </c>
      <c r="B132">
        <v>180</v>
      </c>
      <c r="C132" s="1">
        <v>509250</v>
      </c>
      <c r="D132" s="1">
        <v>2825</v>
      </c>
      <c r="E132" s="1">
        <v>336772</v>
      </c>
      <c r="F132" s="1">
        <v>172478</v>
      </c>
      <c r="G132">
        <v>957</v>
      </c>
      <c r="H132" s="2">
        <v>0.33800000000000002</v>
      </c>
      <c r="I132" s="1">
        <v>509250</v>
      </c>
      <c r="J132">
        <v>0</v>
      </c>
      <c r="K132" s="1">
        <v>193709</v>
      </c>
      <c r="L132" s="1">
        <v>-143063</v>
      </c>
      <c r="M132">
        <v>2.73</v>
      </c>
      <c r="N132">
        <v>0.92</v>
      </c>
      <c r="O132">
        <v>-0.63</v>
      </c>
      <c r="P132" s="1">
        <v>2500</v>
      </c>
      <c r="Q132" s="1">
        <v>1543</v>
      </c>
      <c r="R132" s="1">
        <v>278122</v>
      </c>
      <c r="S132">
        <v>2.41</v>
      </c>
      <c r="T132" s="1">
        <v>118280</v>
      </c>
    </row>
    <row r="133" spans="1:20" x14ac:dyDescent="0.25">
      <c r="A133" t="s">
        <v>261</v>
      </c>
      <c r="B133">
        <v>421</v>
      </c>
      <c r="C133" s="1">
        <v>225000</v>
      </c>
      <c r="D133">
        <v>535</v>
      </c>
      <c r="E133" s="1">
        <v>514729</v>
      </c>
      <c r="F133">
        <v>0</v>
      </c>
      <c r="G133">
        <v>0</v>
      </c>
      <c r="H133" s="2">
        <v>0</v>
      </c>
      <c r="I133" s="1">
        <v>514729</v>
      </c>
      <c r="J133" s="1">
        <v>289729</v>
      </c>
      <c r="K133" s="1">
        <v>200362</v>
      </c>
      <c r="L133" s="1">
        <v>-24638</v>
      </c>
      <c r="M133">
        <v>1.34</v>
      </c>
      <c r="N133">
        <v>0</v>
      </c>
      <c r="O133">
        <v>-0.17</v>
      </c>
      <c r="P133" s="1">
        <v>2500</v>
      </c>
      <c r="Q133" s="1">
        <v>2500</v>
      </c>
      <c r="R133" s="1">
        <v>1051547</v>
      </c>
      <c r="S133">
        <v>6.28</v>
      </c>
      <c r="T133" s="1">
        <v>29081</v>
      </c>
    </row>
    <row r="134" spans="1:20" x14ac:dyDescent="0.25">
      <c r="A134" t="s">
        <v>229</v>
      </c>
      <c r="B134" s="1">
        <v>10995</v>
      </c>
      <c r="C134" s="1">
        <v>22286000</v>
      </c>
      <c r="D134" s="1">
        <v>2027</v>
      </c>
      <c r="E134" s="1">
        <v>12049629</v>
      </c>
      <c r="F134" s="1">
        <v>10236371</v>
      </c>
      <c r="G134">
        <v>931</v>
      </c>
      <c r="H134" s="2">
        <v>0.45900000000000002</v>
      </c>
      <c r="I134" s="1">
        <v>22286000</v>
      </c>
      <c r="J134">
        <v>0</v>
      </c>
      <c r="K134" s="1">
        <v>8021280</v>
      </c>
      <c r="L134" s="1">
        <v>-4028349</v>
      </c>
      <c r="M134">
        <v>3.39</v>
      </c>
      <c r="N134">
        <v>1.56</v>
      </c>
      <c r="O134">
        <v>-0.66</v>
      </c>
      <c r="P134" s="1">
        <v>2500</v>
      </c>
      <c r="Q134" s="1">
        <v>1569</v>
      </c>
      <c r="R134" s="1">
        <v>17250873</v>
      </c>
      <c r="S134">
        <v>4.18</v>
      </c>
      <c r="T134" s="1">
        <v>4348299</v>
      </c>
    </row>
    <row r="135" spans="1:20" x14ac:dyDescent="0.25">
      <c r="A135" t="s">
        <v>91</v>
      </c>
      <c r="B135">
        <v>402</v>
      </c>
      <c r="C135" s="1">
        <v>525000</v>
      </c>
      <c r="D135" s="1">
        <v>1307</v>
      </c>
      <c r="E135" s="1">
        <v>405740</v>
      </c>
      <c r="F135" s="1">
        <v>119260</v>
      </c>
      <c r="G135">
        <v>297</v>
      </c>
      <c r="H135" s="2">
        <v>0.22700000000000001</v>
      </c>
      <c r="I135" s="1">
        <v>525000</v>
      </c>
      <c r="J135">
        <v>0</v>
      </c>
      <c r="K135" s="1">
        <v>253517</v>
      </c>
      <c r="L135" s="1">
        <v>-152223</v>
      </c>
      <c r="M135">
        <v>2.5</v>
      </c>
      <c r="N135">
        <v>0.56999999999999995</v>
      </c>
      <c r="O135">
        <v>-0.76</v>
      </c>
      <c r="P135" s="1">
        <v>2500</v>
      </c>
      <c r="Q135" s="1">
        <v>2203</v>
      </c>
      <c r="R135" s="1">
        <v>885226</v>
      </c>
      <c r="S135">
        <v>4.78</v>
      </c>
      <c r="T135" s="1">
        <v>159807</v>
      </c>
    </row>
    <row r="136" spans="1:20" x14ac:dyDescent="0.25">
      <c r="A136" t="s">
        <v>243</v>
      </c>
      <c r="B136" s="1">
        <v>9286</v>
      </c>
      <c r="C136" s="1">
        <v>16300000</v>
      </c>
      <c r="D136" s="1">
        <v>1755</v>
      </c>
      <c r="E136" s="1">
        <v>10074847</v>
      </c>
      <c r="F136" s="1">
        <v>6225153</v>
      </c>
      <c r="G136">
        <v>670</v>
      </c>
      <c r="H136" s="2">
        <v>0.38100000000000001</v>
      </c>
      <c r="I136" s="1">
        <v>16300000</v>
      </c>
      <c r="J136">
        <v>0</v>
      </c>
      <c r="K136" s="1">
        <v>6176614</v>
      </c>
      <c r="L136" s="1">
        <v>-3898233</v>
      </c>
      <c r="M136">
        <v>3.22</v>
      </c>
      <c r="N136">
        <v>1.23</v>
      </c>
      <c r="O136">
        <v>-0.82</v>
      </c>
      <c r="P136" s="1">
        <v>2500</v>
      </c>
      <c r="Q136" s="1">
        <v>1830</v>
      </c>
      <c r="R136" s="1">
        <v>16990316</v>
      </c>
      <c r="S136">
        <v>4.58</v>
      </c>
      <c r="T136" s="1">
        <v>4144370</v>
      </c>
    </row>
    <row r="137" spans="1:20" x14ac:dyDescent="0.25">
      <c r="A137" t="s">
        <v>242</v>
      </c>
      <c r="B137" s="1">
        <v>1927</v>
      </c>
      <c r="C137" s="1">
        <v>969208</v>
      </c>
      <c r="D137">
        <v>503</v>
      </c>
      <c r="E137" s="1">
        <v>2064856</v>
      </c>
      <c r="F137">
        <v>0</v>
      </c>
      <c r="G137">
        <v>0</v>
      </c>
      <c r="H137" s="2">
        <v>0</v>
      </c>
      <c r="I137" s="1">
        <v>2064856</v>
      </c>
      <c r="J137" s="1">
        <v>1095648</v>
      </c>
      <c r="K137" s="1">
        <v>704012</v>
      </c>
      <c r="L137" s="1">
        <v>-265196</v>
      </c>
      <c r="M137">
        <v>1.68</v>
      </c>
      <c r="N137">
        <v>0</v>
      </c>
      <c r="O137">
        <v>-0.51</v>
      </c>
      <c r="P137" s="1">
        <v>2500</v>
      </c>
      <c r="Q137" s="1">
        <v>2500</v>
      </c>
      <c r="R137" s="1">
        <v>4818223</v>
      </c>
      <c r="S137">
        <v>8.34</v>
      </c>
      <c r="T137" s="1">
        <v>293135</v>
      </c>
    </row>
    <row r="138" spans="1:20" x14ac:dyDescent="0.25">
      <c r="A138" t="s">
        <v>112</v>
      </c>
      <c r="B138" s="1">
        <v>4056</v>
      </c>
      <c r="C138" s="1">
        <v>11548943</v>
      </c>
      <c r="D138" s="1">
        <v>2847</v>
      </c>
      <c r="E138" s="1">
        <v>4327861</v>
      </c>
      <c r="F138" s="1">
        <v>7221082</v>
      </c>
      <c r="G138" s="1">
        <v>1780</v>
      </c>
      <c r="H138" s="2">
        <v>0.625</v>
      </c>
      <c r="I138" s="1">
        <v>11548943</v>
      </c>
      <c r="J138">
        <v>0</v>
      </c>
      <c r="K138" s="1">
        <v>11390480</v>
      </c>
      <c r="L138" s="1">
        <v>7062619</v>
      </c>
      <c r="M138">
        <v>1.24</v>
      </c>
      <c r="N138">
        <v>0.77</v>
      </c>
      <c r="O138">
        <v>0.71</v>
      </c>
      <c r="P138" s="1">
        <v>2500</v>
      </c>
      <c r="Q138">
        <v>720</v>
      </c>
      <c r="R138" s="1">
        <v>2918532</v>
      </c>
      <c r="S138">
        <v>1.08</v>
      </c>
      <c r="T138">
        <v>0</v>
      </c>
    </row>
    <row r="139" spans="1:20" x14ac:dyDescent="0.25">
      <c r="A139" t="s">
        <v>284</v>
      </c>
      <c r="B139" s="1">
        <v>1197</v>
      </c>
      <c r="C139" s="1">
        <v>2840000</v>
      </c>
      <c r="D139" s="1">
        <v>2373</v>
      </c>
      <c r="E139" s="1">
        <v>1281844</v>
      </c>
      <c r="F139" s="1">
        <v>1558156</v>
      </c>
      <c r="G139" s="1">
        <v>1302</v>
      </c>
      <c r="H139" s="2">
        <v>0.54800000000000004</v>
      </c>
      <c r="I139" s="1">
        <v>2840000</v>
      </c>
      <c r="J139">
        <v>0</v>
      </c>
      <c r="K139" s="1">
        <v>1418789</v>
      </c>
      <c r="L139" s="1">
        <v>136945</v>
      </c>
      <c r="M139">
        <v>2.44</v>
      </c>
      <c r="N139">
        <v>1.34</v>
      </c>
      <c r="O139">
        <v>7.0000000000000007E-2</v>
      </c>
      <c r="P139" s="1">
        <v>2500</v>
      </c>
      <c r="Q139" s="1">
        <v>1198</v>
      </c>
      <c r="R139" s="1">
        <v>1433388</v>
      </c>
      <c r="S139">
        <v>2.57</v>
      </c>
      <c r="T139">
        <v>0</v>
      </c>
    </row>
    <row r="140" spans="1:20" x14ac:dyDescent="0.25">
      <c r="A140" t="s">
        <v>182</v>
      </c>
      <c r="B140">
        <v>549</v>
      </c>
      <c r="C140" s="1">
        <v>1549954</v>
      </c>
      <c r="D140" s="1">
        <v>2822</v>
      </c>
      <c r="E140" s="1">
        <v>692048</v>
      </c>
      <c r="F140" s="1">
        <v>857906</v>
      </c>
      <c r="G140" s="1">
        <v>1562</v>
      </c>
      <c r="H140" s="2">
        <v>0.55300000000000005</v>
      </c>
      <c r="I140" s="1">
        <v>1549954</v>
      </c>
      <c r="J140">
        <v>0</v>
      </c>
      <c r="K140" s="1">
        <v>1927802</v>
      </c>
      <c r="L140" s="1">
        <v>1235754</v>
      </c>
      <c r="M140">
        <v>0.98</v>
      </c>
      <c r="N140">
        <v>0.54</v>
      </c>
      <c r="O140">
        <v>0.73</v>
      </c>
      <c r="P140" s="1">
        <v>2500</v>
      </c>
      <c r="Q140">
        <v>938</v>
      </c>
      <c r="R140" s="1">
        <v>515335</v>
      </c>
      <c r="S140">
        <v>0.87</v>
      </c>
      <c r="T140">
        <v>0</v>
      </c>
    </row>
    <row r="141" spans="1:20" x14ac:dyDescent="0.25">
      <c r="A141" t="s">
        <v>222</v>
      </c>
      <c r="B141">
        <v>76</v>
      </c>
      <c r="C141">
        <v>0</v>
      </c>
      <c r="D141">
        <v>0</v>
      </c>
      <c r="E141" s="1">
        <v>121350</v>
      </c>
      <c r="F141">
        <v>0</v>
      </c>
      <c r="G141">
        <v>0</v>
      </c>
      <c r="I141" s="1">
        <v>121350</v>
      </c>
      <c r="J141" s="1">
        <v>121350</v>
      </c>
      <c r="K141" s="1">
        <v>60502</v>
      </c>
      <c r="L141" s="1">
        <v>60502</v>
      </c>
      <c r="M141">
        <v>0</v>
      </c>
      <c r="N141">
        <v>0</v>
      </c>
      <c r="O141">
        <v>1.17</v>
      </c>
      <c r="P141" s="1">
        <v>2500</v>
      </c>
      <c r="Q141" s="1">
        <v>2500</v>
      </c>
      <c r="R141" s="1">
        <v>188875</v>
      </c>
      <c r="S141">
        <v>3.59</v>
      </c>
      <c r="T141">
        <v>0</v>
      </c>
    </row>
    <row r="142" spans="1:20" x14ac:dyDescent="0.25">
      <c r="A142" t="s">
        <v>231</v>
      </c>
      <c r="B142" s="1">
        <v>6333</v>
      </c>
      <c r="C142" s="1">
        <v>14600000</v>
      </c>
      <c r="D142" s="1">
        <v>2305</v>
      </c>
      <c r="E142" s="1">
        <v>6771352</v>
      </c>
      <c r="F142" s="1">
        <v>7828648</v>
      </c>
      <c r="G142" s="1">
        <v>1236</v>
      </c>
      <c r="H142" s="2">
        <v>0.53600000000000003</v>
      </c>
      <c r="I142" s="1">
        <v>14600000</v>
      </c>
      <c r="J142">
        <v>0</v>
      </c>
      <c r="K142" s="1">
        <v>5821493</v>
      </c>
      <c r="L142" s="1">
        <v>-949859</v>
      </c>
      <c r="M142">
        <v>3.06</v>
      </c>
      <c r="N142">
        <v>1.64</v>
      </c>
      <c r="O142">
        <v>-0.25</v>
      </c>
      <c r="P142" s="1">
        <v>2500</v>
      </c>
      <c r="Q142" s="1">
        <v>1264</v>
      </c>
      <c r="R142" s="1">
        <v>8003559</v>
      </c>
      <c r="S142">
        <v>3.31</v>
      </c>
      <c r="T142" s="1">
        <v>1180276</v>
      </c>
    </row>
    <row r="143" spans="1:20" x14ac:dyDescent="0.25">
      <c r="A143" t="s">
        <v>92</v>
      </c>
      <c r="B143" s="1">
        <v>1242</v>
      </c>
      <c r="C143" s="1">
        <v>2018000</v>
      </c>
      <c r="D143" s="1">
        <v>1625</v>
      </c>
      <c r="E143" s="1">
        <v>1353191</v>
      </c>
      <c r="F143" s="1">
        <v>664809</v>
      </c>
      <c r="G143">
        <v>535</v>
      </c>
      <c r="H143" s="2">
        <v>0.32900000000000001</v>
      </c>
      <c r="I143" s="1">
        <v>2018000</v>
      </c>
      <c r="J143">
        <v>0</v>
      </c>
      <c r="K143" s="1">
        <v>775824</v>
      </c>
      <c r="L143" s="1">
        <v>-577367</v>
      </c>
      <c r="M143">
        <v>3.07</v>
      </c>
      <c r="N143">
        <v>1.01</v>
      </c>
      <c r="O143">
        <v>-0.89</v>
      </c>
      <c r="P143" s="1">
        <v>2500</v>
      </c>
      <c r="Q143" s="1">
        <v>1965</v>
      </c>
      <c r="R143" s="1">
        <v>2439740</v>
      </c>
      <c r="S143">
        <v>4.72</v>
      </c>
      <c r="T143" s="1">
        <v>583147</v>
      </c>
    </row>
    <row r="144" spans="1:20" x14ac:dyDescent="0.25">
      <c r="A144" t="s">
        <v>152</v>
      </c>
      <c r="B144">
        <v>299</v>
      </c>
      <c r="C144" s="1">
        <v>665000</v>
      </c>
      <c r="D144" s="1">
        <v>2227</v>
      </c>
      <c r="E144" s="1">
        <v>471123</v>
      </c>
      <c r="F144" s="1">
        <v>193877</v>
      </c>
      <c r="G144">
        <v>649</v>
      </c>
      <c r="H144" s="2">
        <v>0.29099999999999998</v>
      </c>
      <c r="I144" s="1">
        <v>665000</v>
      </c>
      <c r="J144">
        <v>0</v>
      </c>
      <c r="K144" s="1">
        <v>352019</v>
      </c>
      <c r="L144" s="1">
        <v>-119105</v>
      </c>
      <c r="M144">
        <v>1.95</v>
      </c>
      <c r="N144">
        <v>0.56999999999999995</v>
      </c>
      <c r="O144">
        <v>-0.21</v>
      </c>
      <c r="P144" s="1">
        <v>2500</v>
      </c>
      <c r="Q144" s="1">
        <v>1851</v>
      </c>
      <c r="R144" s="1">
        <v>552707</v>
      </c>
      <c r="S144">
        <v>2.19</v>
      </c>
      <c r="T144" s="1">
        <v>72664</v>
      </c>
    </row>
    <row r="145" spans="1:20" x14ac:dyDescent="0.25">
      <c r="A145" t="s">
        <v>84</v>
      </c>
      <c r="B145" s="1">
        <v>7482</v>
      </c>
      <c r="C145" s="1">
        <v>10884598</v>
      </c>
      <c r="D145" s="1">
        <v>1455</v>
      </c>
      <c r="E145" s="1">
        <v>7834295</v>
      </c>
      <c r="F145" s="1">
        <v>3050303</v>
      </c>
      <c r="G145">
        <v>408</v>
      </c>
      <c r="H145" s="2">
        <v>0.28000000000000003</v>
      </c>
      <c r="I145" s="1">
        <v>10884598</v>
      </c>
      <c r="J145">
        <v>0</v>
      </c>
      <c r="K145" s="1">
        <v>6649002</v>
      </c>
      <c r="L145" s="1">
        <v>-1185293</v>
      </c>
      <c r="M145">
        <v>2</v>
      </c>
      <c r="N145">
        <v>0.56000000000000005</v>
      </c>
      <c r="O145">
        <v>-0.27</v>
      </c>
      <c r="P145" s="1">
        <v>2500</v>
      </c>
      <c r="Q145" s="1">
        <v>2092</v>
      </c>
      <c r="R145" s="1">
        <v>15655287</v>
      </c>
      <c r="S145">
        <v>3.43</v>
      </c>
      <c r="T145" s="1">
        <v>1450994</v>
      </c>
    </row>
    <row r="146" spans="1:20" x14ac:dyDescent="0.25">
      <c r="A146" t="s">
        <v>151</v>
      </c>
      <c r="B146">
        <v>568</v>
      </c>
      <c r="C146" s="1">
        <v>550000</v>
      </c>
      <c r="D146">
        <v>968</v>
      </c>
      <c r="E146" s="1">
        <v>674541</v>
      </c>
      <c r="F146">
        <v>0</v>
      </c>
      <c r="G146">
        <v>0</v>
      </c>
      <c r="H146" s="2">
        <v>0</v>
      </c>
      <c r="I146" s="1">
        <v>674541</v>
      </c>
      <c r="J146" s="1">
        <v>124541</v>
      </c>
      <c r="K146" s="1">
        <v>544544</v>
      </c>
      <c r="L146" s="1">
        <v>-5456</v>
      </c>
      <c r="M146">
        <v>1.1100000000000001</v>
      </c>
      <c r="N146">
        <v>0</v>
      </c>
      <c r="O146">
        <v>0.06</v>
      </c>
      <c r="P146" s="1">
        <v>2500</v>
      </c>
      <c r="Q146" s="1">
        <v>2500</v>
      </c>
      <c r="R146" s="1">
        <v>1420949</v>
      </c>
      <c r="S146">
        <v>2.88</v>
      </c>
      <c r="T146">
        <v>0</v>
      </c>
    </row>
    <row r="147" spans="1:20" x14ac:dyDescent="0.25">
      <c r="A147" t="s">
        <v>314</v>
      </c>
      <c r="B147" s="1">
        <v>1008</v>
      </c>
      <c r="C147" s="1">
        <v>116000</v>
      </c>
      <c r="D147">
        <v>115</v>
      </c>
      <c r="E147" s="1">
        <v>1120261</v>
      </c>
      <c r="F147">
        <v>0</v>
      </c>
      <c r="G147">
        <v>0</v>
      </c>
      <c r="H147" s="2">
        <v>0</v>
      </c>
      <c r="I147" s="1">
        <v>1120261</v>
      </c>
      <c r="J147" s="1">
        <v>1004261</v>
      </c>
      <c r="K147" s="1">
        <v>200317</v>
      </c>
      <c r="L147" s="1">
        <v>84317</v>
      </c>
      <c r="M147">
        <v>0.7</v>
      </c>
      <c r="N147">
        <v>0</v>
      </c>
      <c r="O147">
        <v>0.47</v>
      </c>
      <c r="P147" s="1">
        <v>2500</v>
      </c>
      <c r="Q147" s="1">
        <v>2500</v>
      </c>
      <c r="R147" s="1">
        <v>2520434</v>
      </c>
      <c r="S147">
        <v>15.22</v>
      </c>
      <c r="T147">
        <v>0</v>
      </c>
    </row>
    <row r="148" spans="1:20" x14ac:dyDescent="0.25">
      <c r="A148" t="s">
        <v>286</v>
      </c>
      <c r="B148" s="1">
        <v>2007</v>
      </c>
      <c r="C148" s="1">
        <v>4345000</v>
      </c>
      <c r="D148" s="1">
        <v>2165</v>
      </c>
      <c r="E148" s="1">
        <v>2227311</v>
      </c>
      <c r="F148" s="1">
        <v>2117689</v>
      </c>
      <c r="G148" s="1">
        <v>1055</v>
      </c>
      <c r="H148" s="2">
        <v>0.48699999999999999</v>
      </c>
      <c r="I148" s="1">
        <v>4345000</v>
      </c>
      <c r="J148">
        <v>0</v>
      </c>
      <c r="K148" s="1">
        <v>2088501</v>
      </c>
      <c r="L148" s="1">
        <v>-138811</v>
      </c>
      <c r="M148">
        <v>2.4900000000000002</v>
      </c>
      <c r="N148">
        <v>1.22</v>
      </c>
      <c r="O148">
        <v>-0.11</v>
      </c>
      <c r="P148" s="1">
        <v>2500</v>
      </c>
      <c r="Q148" s="1">
        <v>1445</v>
      </c>
      <c r="R148" s="1">
        <v>2899996</v>
      </c>
      <c r="S148">
        <v>2.88</v>
      </c>
      <c r="T148" s="1">
        <v>189164</v>
      </c>
    </row>
    <row r="149" spans="1:20" x14ac:dyDescent="0.25">
      <c r="A149" t="s">
        <v>221</v>
      </c>
      <c r="B149">
        <v>72</v>
      </c>
      <c r="C149" s="1">
        <v>100000</v>
      </c>
      <c r="D149" s="1">
        <v>1393</v>
      </c>
      <c r="E149" s="1">
        <v>106694</v>
      </c>
      <c r="F149">
        <v>0</v>
      </c>
      <c r="G149">
        <v>0</v>
      </c>
      <c r="H149" s="2">
        <v>0</v>
      </c>
      <c r="I149" s="1">
        <v>106694</v>
      </c>
      <c r="J149" s="1">
        <v>6694</v>
      </c>
      <c r="K149" s="1">
        <v>51308</v>
      </c>
      <c r="L149" s="1">
        <v>-48692</v>
      </c>
      <c r="M149">
        <v>2.37</v>
      </c>
      <c r="N149">
        <v>0</v>
      </c>
      <c r="O149">
        <v>-1.2</v>
      </c>
      <c r="P149" s="1">
        <v>2500</v>
      </c>
      <c r="Q149" s="1">
        <v>2500</v>
      </c>
      <c r="R149" s="1">
        <v>179475</v>
      </c>
      <c r="S149">
        <v>4.26</v>
      </c>
      <c r="T149" s="1">
        <v>50670</v>
      </c>
    </row>
    <row r="150" spans="1:20" x14ac:dyDescent="0.25">
      <c r="A150" t="s">
        <v>219</v>
      </c>
      <c r="B150" s="1">
        <v>5905</v>
      </c>
      <c r="C150" s="1">
        <v>11676713</v>
      </c>
      <c r="D150" s="1">
        <v>1977</v>
      </c>
      <c r="E150" s="1">
        <v>6435607</v>
      </c>
      <c r="F150" s="1">
        <v>5241106</v>
      </c>
      <c r="G150">
        <v>888</v>
      </c>
      <c r="H150" s="2">
        <v>0.44800000000000001</v>
      </c>
      <c r="I150" s="1">
        <v>11676713</v>
      </c>
      <c r="J150">
        <v>0</v>
      </c>
      <c r="K150" s="1">
        <v>4259784</v>
      </c>
      <c r="L150" s="1">
        <v>-2175824</v>
      </c>
      <c r="M150">
        <v>3.34</v>
      </c>
      <c r="N150">
        <v>1.5</v>
      </c>
      <c r="O150">
        <v>-0.67</v>
      </c>
      <c r="P150" s="1">
        <v>2500</v>
      </c>
      <c r="Q150" s="1">
        <v>1612</v>
      </c>
      <c r="R150" s="1">
        <v>9521778</v>
      </c>
      <c r="S150">
        <v>4.22</v>
      </c>
      <c r="T150" s="1">
        <v>2345950</v>
      </c>
    </row>
    <row r="151" spans="1:20" x14ac:dyDescent="0.25">
      <c r="A151" t="s">
        <v>226</v>
      </c>
      <c r="B151" s="1">
        <v>14572</v>
      </c>
      <c r="C151" s="1">
        <v>34342179</v>
      </c>
      <c r="D151" s="1">
        <v>2357</v>
      </c>
      <c r="E151" s="1">
        <v>15819578</v>
      </c>
      <c r="F151" s="1">
        <v>18522601</v>
      </c>
      <c r="G151" s="1">
        <v>1271</v>
      </c>
      <c r="H151" s="2">
        <v>0.53900000000000003</v>
      </c>
      <c r="I151" s="1">
        <v>34342179</v>
      </c>
      <c r="J151">
        <v>0</v>
      </c>
      <c r="K151" s="1">
        <v>16603243</v>
      </c>
      <c r="L151" s="1">
        <v>783665</v>
      </c>
      <c r="M151">
        <v>2.52</v>
      </c>
      <c r="N151">
        <v>1.36</v>
      </c>
      <c r="O151">
        <v>0.01</v>
      </c>
      <c r="P151" s="1">
        <v>2500</v>
      </c>
      <c r="Q151" s="1">
        <v>1229</v>
      </c>
      <c r="R151" s="1">
        <v>17906713</v>
      </c>
      <c r="S151">
        <v>2.67</v>
      </c>
      <c r="T151">
        <v>0</v>
      </c>
    </row>
    <row r="152" spans="1:20" x14ac:dyDescent="0.25">
      <c r="A152" t="s">
        <v>301</v>
      </c>
      <c r="B152" s="1">
        <v>1416</v>
      </c>
      <c r="C152" s="1">
        <v>2409692</v>
      </c>
      <c r="D152" s="1">
        <v>1702</v>
      </c>
      <c r="E152" s="1">
        <v>1529408</v>
      </c>
      <c r="F152" s="1">
        <v>880284</v>
      </c>
      <c r="G152">
        <v>622</v>
      </c>
      <c r="H152" s="2">
        <v>0.36499999999999999</v>
      </c>
      <c r="I152" s="1">
        <v>2409692</v>
      </c>
      <c r="J152">
        <v>0</v>
      </c>
      <c r="K152" s="1">
        <v>984557</v>
      </c>
      <c r="L152" s="1">
        <v>-544851</v>
      </c>
      <c r="M152">
        <v>2.98</v>
      </c>
      <c r="N152">
        <v>1.0900000000000001</v>
      </c>
      <c r="O152">
        <v>-0.72</v>
      </c>
      <c r="P152" s="1">
        <v>2500</v>
      </c>
      <c r="Q152" s="1">
        <v>1878</v>
      </c>
      <c r="R152" s="1">
        <v>2658627</v>
      </c>
      <c r="S152">
        <v>4.37</v>
      </c>
      <c r="T152" s="1">
        <v>581936</v>
      </c>
    </row>
    <row r="153" spans="1:20" x14ac:dyDescent="0.25">
      <c r="A153" t="s">
        <v>149</v>
      </c>
      <c r="B153">
        <v>737</v>
      </c>
      <c r="C153" s="1">
        <v>800000</v>
      </c>
      <c r="D153" s="1">
        <v>1086</v>
      </c>
      <c r="E153" s="1">
        <v>867404</v>
      </c>
      <c r="F153">
        <v>0</v>
      </c>
      <c r="G153">
        <v>0</v>
      </c>
      <c r="H153" s="2">
        <v>0</v>
      </c>
      <c r="I153" s="1">
        <v>867404</v>
      </c>
      <c r="J153" s="1">
        <v>67404</v>
      </c>
      <c r="K153" s="1">
        <v>482664</v>
      </c>
      <c r="L153" s="1">
        <v>-317336</v>
      </c>
      <c r="M153">
        <v>2.0099999999999998</v>
      </c>
      <c r="N153">
        <v>0</v>
      </c>
      <c r="O153">
        <v>-0.84</v>
      </c>
      <c r="P153" s="1">
        <v>2500</v>
      </c>
      <c r="Q153" s="1">
        <v>2500</v>
      </c>
      <c r="R153" s="1">
        <v>1841658</v>
      </c>
      <c r="S153">
        <v>4.6399999999999997</v>
      </c>
      <c r="T153" s="1">
        <v>335359</v>
      </c>
    </row>
    <row r="154" spans="1:20" x14ac:dyDescent="0.25">
      <c r="A154" t="s">
        <v>188</v>
      </c>
      <c r="B154">
        <v>268</v>
      </c>
      <c r="C154" s="1">
        <v>695000</v>
      </c>
      <c r="D154" s="1">
        <v>2595</v>
      </c>
      <c r="E154" s="1">
        <v>402016</v>
      </c>
      <c r="F154" s="1">
        <v>292984</v>
      </c>
      <c r="G154" s="1">
        <v>1094</v>
      </c>
      <c r="H154" s="2">
        <v>0.42099999999999999</v>
      </c>
      <c r="I154" s="1">
        <v>695000</v>
      </c>
      <c r="J154">
        <v>0</v>
      </c>
      <c r="K154" s="1">
        <v>218516</v>
      </c>
      <c r="L154" s="1">
        <v>-183500</v>
      </c>
      <c r="M154">
        <v>3.28</v>
      </c>
      <c r="N154">
        <v>1.38</v>
      </c>
      <c r="O154">
        <v>-0.73</v>
      </c>
      <c r="P154" s="1">
        <v>2500</v>
      </c>
      <c r="Q154" s="1">
        <v>1406</v>
      </c>
      <c r="R154" s="1">
        <v>376490</v>
      </c>
      <c r="S154">
        <v>3.16</v>
      </c>
      <c r="T154" s="1">
        <v>154195</v>
      </c>
    </row>
    <row r="155" spans="1:20" x14ac:dyDescent="0.25">
      <c r="A155" t="s">
        <v>177</v>
      </c>
      <c r="B155">
        <v>190</v>
      </c>
      <c r="C155" s="1">
        <v>13000</v>
      </c>
      <c r="D155">
        <v>68</v>
      </c>
      <c r="E155" s="1">
        <v>247601</v>
      </c>
      <c r="F155">
        <v>0</v>
      </c>
      <c r="G155">
        <v>0</v>
      </c>
      <c r="H155" s="2">
        <v>0</v>
      </c>
      <c r="I155" s="1">
        <v>247601</v>
      </c>
      <c r="J155" s="1">
        <v>234601</v>
      </c>
      <c r="K155" s="1">
        <v>19920</v>
      </c>
      <c r="L155" s="1">
        <v>6920</v>
      </c>
      <c r="M155">
        <v>0.79</v>
      </c>
      <c r="N155">
        <v>0</v>
      </c>
      <c r="O155">
        <v>0.38</v>
      </c>
      <c r="P155" s="1">
        <v>2500</v>
      </c>
      <c r="Q155" s="1">
        <v>2500</v>
      </c>
      <c r="R155" s="1">
        <v>475325</v>
      </c>
      <c r="S155">
        <v>28.78</v>
      </c>
      <c r="T155">
        <v>0</v>
      </c>
    </row>
    <row r="156" spans="1:20" x14ac:dyDescent="0.25">
      <c r="A156" t="s">
        <v>191</v>
      </c>
      <c r="B156" s="1">
        <v>1125</v>
      </c>
      <c r="C156" s="1">
        <v>1354985</v>
      </c>
      <c r="D156" s="1">
        <v>1204</v>
      </c>
      <c r="E156" s="1">
        <v>1317762</v>
      </c>
      <c r="F156" s="1">
        <v>37223</v>
      </c>
      <c r="G156">
        <v>33</v>
      </c>
      <c r="H156" s="2">
        <v>2.7E-2</v>
      </c>
      <c r="I156" s="1">
        <v>1354985</v>
      </c>
      <c r="J156">
        <v>0</v>
      </c>
      <c r="K156" s="1">
        <v>1029569</v>
      </c>
      <c r="L156" s="1">
        <v>-288193</v>
      </c>
      <c r="M156">
        <v>1.59</v>
      </c>
      <c r="N156">
        <v>0.04</v>
      </c>
      <c r="O156">
        <v>-0.37</v>
      </c>
      <c r="P156" s="1">
        <v>2500</v>
      </c>
      <c r="Q156" s="1">
        <v>2467</v>
      </c>
      <c r="R156" s="1">
        <v>2775473</v>
      </c>
      <c r="S156">
        <v>3.29</v>
      </c>
      <c r="T156" s="1">
        <v>317575</v>
      </c>
    </row>
    <row r="157" spans="1:20" x14ac:dyDescent="0.25">
      <c r="A157" t="s">
        <v>241</v>
      </c>
      <c r="B157" s="1">
        <v>1625</v>
      </c>
      <c r="C157" s="1">
        <v>2400000</v>
      </c>
      <c r="D157" s="1">
        <v>1477</v>
      </c>
      <c r="E157" s="1">
        <v>1777795</v>
      </c>
      <c r="F157" s="1">
        <v>622205</v>
      </c>
      <c r="G157">
        <v>383</v>
      </c>
      <c r="H157" s="2">
        <v>0.25900000000000001</v>
      </c>
      <c r="I157" s="1">
        <v>2400000</v>
      </c>
      <c r="J157">
        <v>0</v>
      </c>
      <c r="K157" s="1">
        <v>1065713</v>
      </c>
      <c r="L157" s="1">
        <v>-712083</v>
      </c>
      <c r="M157">
        <v>2.74</v>
      </c>
      <c r="N157">
        <v>0.71</v>
      </c>
      <c r="O157">
        <v>-0.86</v>
      </c>
      <c r="P157" s="1">
        <v>2500</v>
      </c>
      <c r="Q157" s="1">
        <v>2117</v>
      </c>
      <c r="R157" s="1">
        <v>3439517</v>
      </c>
      <c r="S157">
        <v>4.6399999999999997</v>
      </c>
      <c r="T157" s="1">
        <v>754083</v>
      </c>
    </row>
    <row r="158" spans="1:20" x14ac:dyDescent="0.25">
      <c r="A158" t="s">
        <v>285</v>
      </c>
      <c r="B158" s="1">
        <v>1538</v>
      </c>
      <c r="C158" s="1">
        <v>2950000</v>
      </c>
      <c r="D158" s="1">
        <v>1918</v>
      </c>
      <c r="E158" s="1">
        <v>1667477</v>
      </c>
      <c r="F158" s="1">
        <v>1282523</v>
      </c>
      <c r="G158">
        <v>834</v>
      </c>
      <c r="H158" s="2">
        <v>0.434</v>
      </c>
      <c r="I158" s="1">
        <v>2950000</v>
      </c>
      <c r="J158">
        <v>0</v>
      </c>
      <c r="K158" s="1">
        <v>1192409</v>
      </c>
      <c r="L158" s="1">
        <v>-475068</v>
      </c>
      <c r="M158">
        <v>3.01</v>
      </c>
      <c r="N158">
        <v>1.31</v>
      </c>
      <c r="O158">
        <v>-0.53</v>
      </c>
      <c r="P158" s="1">
        <v>2500</v>
      </c>
      <c r="Q158" s="1">
        <v>1666</v>
      </c>
      <c r="R158" s="1">
        <v>2563410</v>
      </c>
      <c r="S158">
        <v>3.92</v>
      </c>
      <c r="T158" s="1">
        <v>520092</v>
      </c>
    </row>
    <row r="159" spans="1:20" x14ac:dyDescent="0.25">
      <c r="A159" t="s">
        <v>90</v>
      </c>
      <c r="B159">
        <v>636</v>
      </c>
      <c r="C159" s="1">
        <v>1469840</v>
      </c>
      <c r="D159" s="1">
        <v>2310</v>
      </c>
      <c r="E159" s="1">
        <v>746238</v>
      </c>
      <c r="F159" s="1">
        <v>723602</v>
      </c>
      <c r="G159" s="1">
        <v>1137</v>
      </c>
      <c r="H159" s="2">
        <v>0.49199999999999999</v>
      </c>
      <c r="I159" s="1">
        <v>1469840</v>
      </c>
      <c r="J159">
        <v>0</v>
      </c>
      <c r="K159" s="1">
        <v>2201164</v>
      </c>
      <c r="L159" s="1">
        <v>1454926</v>
      </c>
      <c r="M159">
        <v>0.81</v>
      </c>
      <c r="N159">
        <v>0.4</v>
      </c>
      <c r="O159">
        <v>0.76</v>
      </c>
      <c r="P159" s="1">
        <v>2500</v>
      </c>
      <c r="Q159" s="1">
        <v>1363</v>
      </c>
      <c r="R159" s="1">
        <v>867095</v>
      </c>
      <c r="S159">
        <v>0.88</v>
      </c>
      <c r="T159">
        <v>0</v>
      </c>
    </row>
    <row r="160" spans="1:20" x14ac:dyDescent="0.25">
      <c r="A160" t="s">
        <v>74</v>
      </c>
      <c r="B160" s="1">
        <v>1908</v>
      </c>
      <c r="C160" s="1">
        <v>1750000</v>
      </c>
      <c r="D160">
        <v>917</v>
      </c>
      <c r="E160" s="1">
        <v>2060389</v>
      </c>
      <c r="F160">
        <v>0</v>
      </c>
      <c r="G160">
        <v>0</v>
      </c>
      <c r="H160" s="2">
        <v>0</v>
      </c>
      <c r="I160" s="1">
        <v>2060389</v>
      </c>
      <c r="J160" s="1">
        <v>310389</v>
      </c>
      <c r="K160" s="1">
        <v>896056</v>
      </c>
      <c r="L160" s="1">
        <v>-853944</v>
      </c>
      <c r="M160">
        <v>2.38</v>
      </c>
      <c r="N160">
        <v>0</v>
      </c>
      <c r="O160">
        <v>-1.21</v>
      </c>
      <c r="P160" s="1">
        <v>2500</v>
      </c>
      <c r="Q160" s="1">
        <v>2500</v>
      </c>
      <c r="R160" s="1">
        <v>4769331</v>
      </c>
      <c r="S160">
        <v>6.49</v>
      </c>
      <c r="T160" s="1">
        <v>889752</v>
      </c>
    </row>
    <row r="161" spans="1:20" x14ac:dyDescent="0.25">
      <c r="A161" t="s">
        <v>130</v>
      </c>
      <c r="B161" s="1">
        <v>6467</v>
      </c>
      <c r="C161" s="1">
        <v>13600000</v>
      </c>
      <c r="D161" s="1">
        <v>2103</v>
      </c>
      <c r="E161" s="1">
        <v>7109825</v>
      </c>
      <c r="F161" s="1">
        <v>6490175</v>
      </c>
      <c r="G161" s="1">
        <v>1004</v>
      </c>
      <c r="H161" s="2">
        <v>0.47699999999999998</v>
      </c>
      <c r="I161" s="1">
        <v>13600000</v>
      </c>
      <c r="J161">
        <v>0</v>
      </c>
      <c r="K161" s="1">
        <v>8639176</v>
      </c>
      <c r="L161" s="1">
        <v>1529350</v>
      </c>
      <c r="M161">
        <v>1.92</v>
      </c>
      <c r="N161">
        <v>0.92</v>
      </c>
      <c r="O161">
        <v>0.17</v>
      </c>
      <c r="P161" s="1">
        <v>2500</v>
      </c>
      <c r="Q161" s="1">
        <v>1496</v>
      </c>
      <c r="R161" s="1">
        <v>9676643</v>
      </c>
      <c r="S161">
        <v>2.2799999999999998</v>
      </c>
      <c r="T161">
        <v>0</v>
      </c>
    </row>
    <row r="162" spans="1:20" x14ac:dyDescent="0.25">
      <c r="A162" t="s">
        <v>175</v>
      </c>
      <c r="B162" s="1">
        <v>2041</v>
      </c>
      <c r="C162" s="1">
        <v>3709957</v>
      </c>
      <c r="D162" s="1">
        <v>1818</v>
      </c>
      <c r="E162" s="1">
        <v>2191504</v>
      </c>
      <c r="F162" s="1">
        <v>1518453</v>
      </c>
      <c r="G162">
        <v>744</v>
      </c>
      <c r="H162" s="2">
        <v>0.40899999999999997</v>
      </c>
      <c r="I162" s="1">
        <v>3709957</v>
      </c>
      <c r="J162">
        <v>0</v>
      </c>
      <c r="K162" s="1">
        <v>2670679</v>
      </c>
      <c r="L162" s="1">
        <v>479175</v>
      </c>
      <c r="M162">
        <v>1.68</v>
      </c>
      <c r="N162">
        <v>0.69</v>
      </c>
      <c r="O162">
        <v>0.18</v>
      </c>
      <c r="P162" s="1">
        <v>2500</v>
      </c>
      <c r="Q162" s="1">
        <v>1756</v>
      </c>
      <c r="R162" s="1">
        <v>3583128</v>
      </c>
      <c r="S162">
        <v>2.31</v>
      </c>
      <c r="T162">
        <v>0</v>
      </c>
    </row>
    <row r="163" spans="1:20" x14ac:dyDescent="0.25">
      <c r="A163" t="s">
        <v>190</v>
      </c>
      <c r="B163">
        <v>47</v>
      </c>
      <c r="C163">
        <v>0</v>
      </c>
      <c r="D163">
        <v>0</v>
      </c>
      <c r="E163" s="1">
        <v>253426</v>
      </c>
      <c r="F163">
        <v>0</v>
      </c>
      <c r="G163">
        <v>0</v>
      </c>
      <c r="I163" s="1">
        <v>253426</v>
      </c>
      <c r="J163" s="1">
        <v>253426</v>
      </c>
      <c r="K163" s="1">
        <v>37766</v>
      </c>
      <c r="L163" s="1">
        <v>37766</v>
      </c>
      <c r="M163">
        <v>0</v>
      </c>
      <c r="N163">
        <v>0</v>
      </c>
      <c r="O163">
        <v>1.17</v>
      </c>
      <c r="P163" s="1">
        <v>2500</v>
      </c>
      <c r="Q163" s="1">
        <v>2500</v>
      </c>
      <c r="R163" s="1">
        <v>116639</v>
      </c>
      <c r="S163">
        <v>2.58</v>
      </c>
      <c r="T163">
        <v>0</v>
      </c>
    </row>
    <row r="164" spans="1:20" x14ac:dyDescent="0.25">
      <c r="A164" t="s">
        <v>265</v>
      </c>
      <c r="B164" s="1">
        <v>13892</v>
      </c>
      <c r="C164" s="1">
        <v>28875000</v>
      </c>
      <c r="D164" s="1">
        <v>2079</v>
      </c>
      <c r="E164" s="1">
        <v>14993142</v>
      </c>
      <c r="F164" s="1">
        <v>13881858</v>
      </c>
      <c r="G164">
        <v>999</v>
      </c>
      <c r="H164" s="2">
        <v>0.48</v>
      </c>
      <c r="I164" s="1">
        <v>28875000</v>
      </c>
      <c r="J164">
        <v>0</v>
      </c>
      <c r="K164" s="1">
        <v>12684384</v>
      </c>
      <c r="L164" s="1">
        <v>-2308757</v>
      </c>
      <c r="M164">
        <v>2.77</v>
      </c>
      <c r="N164">
        <v>1.33</v>
      </c>
      <c r="O164">
        <v>-0.27</v>
      </c>
      <c r="P164" s="1">
        <v>2500</v>
      </c>
      <c r="Q164" s="1">
        <v>1501</v>
      </c>
      <c r="R164" s="1">
        <v>20847173</v>
      </c>
      <c r="S164">
        <v>3.34</v>
      </c>
      <c r="T164" s="1">
        <v>2814100</v>
      </c>
    </row>
    <row r="165" spans="1:20" x14ac:dyDescent="0.25">
      <c r="A165" t="s">
        <v>262</v>
      </c>
      <c r="B165">
        <v>158</v>
      </c>
      <c r="C165" s="1">
        <v>250000</v>
      </c>
      <c r="D165" s="1">
        <v>1584</v>
      </c>
      <c r="E165" s="1">
        <v>241230</v>
      </c>
      <c r="F165" s="1">
        <v>8770</v>
      </c>
      <c r="G165">
        <v>56</v>
      </c>
      <c r="H165" s="2">
        <v>3.5000000000000003E-2</v>
      </c>
      <c r="I165" s="1">
        <v>250000</v>
      </c>
      <c r="J165">
        <v>0</v>
      </c>
      <c r="K165" s="1">
        <v>183850</v>
      </c>
      <c r="L165" s="1">
        <v>-57380</v>
      </c>
      <c r="M165">
        <v>1.59</v>
      </c>
      <c r="N165">
        <v>0.06</v>
      </c>
      <c r="O165">
        <v>-0.37</v>
      </c>
      <c r="P165" s="1">
        <v>2500</v>
      </c>
      <c r="Q165" s="1">
        <v>2444</v>
      </c>
      <c r="R165" s="1">
        <v>385727</v>
      </c>
      <c r="S165">
        <v>2.52</v>
      </c>
      <c r="T165" s="1">
        <v>57765</v>
      </c>
    </row>
    <row r="166" spans="1:20" x14ac:dyDescent="0.25">
      <c r="A166" t="s">
        <v>127</v>
      </c>
      <c r="B166" s="1">
        <v>18801</v>
      </c>
      <c r="C166" s="1">
        <v>43800000</v>
      </c>
      <c r="D166" s="1">
        <v>2330</v>
      </c>
      <c r="E166" s="1">
        <v>20821920</v>
      </c>
      <c r="F166" s="1">
        <v>22978080</v>
      </c>
      <c r="G166" s="1">
        <v>1222</v>
      </c>
      <c r="H166" s="2">
        <v>0.52400000000000002</v>
      </c>
      <c r="I166" s="1">
        <v>43800000</v>
      </c>
      <c r="J166">
        <v>0</v>
      </c>
      <c r="K166" s="1">
        <v>26368376</v>
      </c>
      <c r="L166" s="1">
        <v>5546457</v>
      </c>
      <c r="M166">
        <v>2.02</v>
      </c>
      <c r="N166">
        <v>1.06</v>
      </c>
      <c r="O166">
        <v>0.21</v>
      </c>
      <c r="P166" s="1">
        <v>2500</v>
      </c>
      <c r="Q166" s="1">
        <v>1278</v>
      </c>
      <c r="R166" s="1">
        <v>24024616</v>
      </c>
      <c r="S166">
        <v>2.17</v>
      </c>
      <c r="T166">
        <v>0</v>
      </c>
    </row>
    <row r="167" spans="1:20" x14ac:dyDescent="0.25">
      <c r="A167" t="s">
        <v>101</v>
      </c>
      <c r="B167" s="1">
        <v>5505</v>
      </c>
      <c r="C167" s="1">
        <v>3400000</v>
      </c>
      <c r="D167">
        <v>618</v>
      </c>
      <c r="E167" s="1">
        <v>5939273</v>
      </c>
      <c r="F167">
        <v>0</v>
      </c>
      <c r="G167">
        <v>0</v>
      </c>
      <c r="H167" s="2">
        <v>0</v>
      </c>
      <c r="I167" s="1">
        <v>5939273</v>
      </c>
      <c r="J167" s="1">
        <v>2539273</v>
      </c>
      <c r="K167" s="1">
        <v>4420380</v>
      </c>
      <c r="L167" s="1">
        <v>1020380</v>
      </c>
      <c r="M167">
        <v>0.94</v>
      </c>
      <c r="N167">
        <v>0</v>
      </c>
      <c r="O167">
        <v>0.23</v>
      </c>
      <c r="P167" s="1">
        <v>2500</v>
      </c>
      <c r="Q167" s="1">
        <v>2500</v>
      </c>
      <c r="R167" s="1">
        <v>13762233</v>
      </c>
      <c r="S167">
        <v>3.79</v>
      </c>
      <c r="T167">
        <v>0</v>
      </c>
    </row>
    <row r="168" spans="1:20" x14ac:dyDescent="0.25">
      <c r="A168" t="s">
        <v>299</v>
      </c>
      <c r="B168">
        <v>113</v>
      </c>
      <c r="C168" s="1">
        <v>345000</v>
      </c>
      <c r="D168" s="1">
        <v>3050</v>
      </c>
      <c r="E168" s="1">
        <v>312916</v>
      </c>
      <c r="F168" s="1">
        <v>32084</v>
      </c>
      <c r="G168">
        <v>284</v>
      </c>
      <c r="H168" s="2">
        <v>9.1999999999999998E-2</v>
      </c>
      <c r="I168" s="1">
        <v>345000</v>
      </c>
      <c r="J168">
        <v>0</v>
      </c>
      <c r="K168" s="1">
        <v>122954</v>
      </c>
      <c r="L168" s="1">
        <v>-189962</v>
      </c>
      <c r="M168">
        <v>3.42</v>
      </c>
      <c r="N168">
        <v>0.32</v>
      </c>
      <c r="O168">
        <v>-1.93</v>
      </c>
      <c r="P168" s="1">
        <v>2500</v>
      </c>
      <c r="Q168" s="1">
        <v>2216</v>
      </c>
      <c r="R168" s="1">
        <v>250713</v>
      </c>
      <c r="S168">
        <v>2.8</v>
      </c>
      <c r="T168" s="1">
        <v>194876</v>
      </c>
    </row>
    <row r="169" spans="1:20" x14ac:dyDescent="0.25">
      <c r="A169" t="s">
        <v>100</v>
      </c>
      <c r="B169">
        <v>257</v>
      </c>
      <c r="C169" s="1">
        <v>306400</v>
      </c>
      <c r="D169" s="1">
        <v>1191</v>
      </c>
      <c r="E169" s="1">
        <v>409969</v>
      </c>
      <c r="F169">
        <v>0</v>
      </c>
      <c r="G169">
        <v>0</v>
      </c>
      <c r="H169" s="2">
        <v>0</v>
      </c>
      <c r="I169" s="1">
        <v>409969</v>
      </c>
      <c r="J169" s="1">
        <v>103569</v>
      </c>
      <c r="K169" s="1">
        <v>192761</v>
      </c>
      <c r="L169" s="1">
        <v>-113639</v>
      </c>
      <c r="M169">
        <v>1.81</v>
      </c>
      <c r="N169">
        <v>0</v>
      </c>
      <c r="O169">
        <v>-0.64</v>
      </c>
      <c r="P169" s="1">
        <v>2500</v>
      </c>
      <c r="Q169" s="1">
        <v>2500</v>
      </c>
      <c r="R169" s="1">
        <v>643117</v>
      </c>
      <c r="S169">
        <v>3.8</v>
      </c>
      <c r="T169" s="1">
        <v>108216</v>
      </c>
    </row>
    <row r="170" spans="1:20" x14ac:dyDescent="0.25">
      <c r="A170" t="s">
        <v>185</v>
      </c>
      <c r="B170">
        <v>874</v>
      </c>
      <c r="C170" s="1">
        <v>2527670</v>
      </c>
      <c r="D170" s="1">
        <v>2891</v>
      </c>
      <c r="E170" s="1">
        <v>995734</v>
      </c>
      <c r="F170" s="1">
        <v>1531936</v>
      </c>
      <c r="G170" s="1">
        <v>1752</v>
      </c>
      <c r="H170" s="2">
        <v>0.60599999999999998</v>
      </c>
      <c r="I170" s="1">
        <v>2527670</v>
      </c>
      <c r="J170">
        <v>0</v>
      </c>
      <c r="K170" s="1">
        <v>2287226</v>
      </c>
      <c r="L170" s="1">
        <v>1291492</v>
      </c>
      <c r="M170">
        <v>1.34</v>
      </c>
      <c r="N170">
        <v>0.81</v>
      </c>
      <c r="O170">
        <v>0.64</v>
      </c>
      <c r="P170" s="1">
        <v>2500</v>
      </c>
      <c r="Q170">
        <v>748</v>
      </c>
      <c r="R170" s="1">
        <v>653962</v>
      </c>
      <c r="S170">
        <v>1.1599999999999999</v>
      </c>
      <c r="T170">
        <v>0</v>
      </c>
    </row>
    <row r="171" spans="1:20" x14ac:dyDescent="0.25">
      <c r="A171" t="s">
        <v>99</v>
      </c>
      <c r="B171">
        <v>667</v>
      </c>
      <c r="C171" s="1">
        <v>1746000</v>
      </c>
      <c r="D171" s="1">
        <v>2619</v>
      </c>
      <c r="E171" s="1">
        <v>767647</v>
      </c>
      <c r="F171" s="1">
        <v>978353</v>
      </c>
      <c r="G171" s="1">
        <v>1468</v>
      </c>
      <c r="H171" s="2">
        <v>0.56000000000000005</v>
      </c>
      <c r="I171" s="1">
        <v>1746000</v>
      </c>
      <c r="J171">
        <v>0</v>
      </c>
      <c r="K171" s="1">
        <v>961728</v>
      </c>
      <c r="L171" s="1">
        <v>194081</v>
      </c>
      <c r="M171">
        <v>2.1800000000000002</v>
      </c>
      <c r="N171">
        <v>1.22</v>
      </c>
      <c r="O171">
        <v>0.21</v>
      </c>
      <c r="P171" s="1">
        <v>2500</v>
      </c>
      <c r="Q171" s="1">
        <v>1032</v>
      </c>
      <c r="R171" s="1">
        <v>688250</v>
      </c>
      <c r="S171">
        <v>2.08</v>
      </c>
      <c r="T171">
        <v>0</v>
      </c>
    </row>
    <row r="172" spans="1:20" x14ac:dyDescent="0.25">
      <c r="A172" t="s">
        <v>166</v>
      </c>
      <c r="B172">
        <v>221</v>
      </c>
      <c r="C172" s="1">
        <v>698000</v>
      </c>
      <c r="D172" s="1">
        <v>3164</v>
      </c>
      <c r="E172" s="1">
        <v>413135</v>
      </c>
      <c r="F172" s="1">
        <v>284865</v>
      </c>
      <c r="G172" s="1">
        <v>1291</v>
      </c>
      <c r="H172" s="2">
        <v>0.40799999999999997</v>
      </c>
      <c r="I172" s="1">
        <v>698000</v>
      </c>
      <c r="J172">
        <v>0</v>
      </c>
      <c r="K172" s="1">
        <v>231663</v>
      </c>
      <c r="L172" s="1">
        <v>-181472</v>
      </c>
      <c r="M172">
        <v>3.67</v>
      </c>
      <c r="N172">
        <v>1.5</v>
      </c>
      <c r="O172">
        <v>-1</v>
      </c>
      <c r="P172" s="1">
        <v>2500</v>
      </c>
      <c r="Q172" s="1">
        <v>1209</v>
      </c>
      <c r="R172" s="1">
        <v>266729</v>
      </c>
      <c r="S172">
        <v>2.9</v>
      </c>
      <c r="T172" s="1">
        <v>190730</v>
      </c>
    </row>
    <row r="173" spans="1:20" x14ac:dyDescent="0.25">
      <c r="A173" t="s">
        <v>179</v>
      </c>
      <c r="B173" s="1">
        <v>1003</v>
      </c>
      <c r="C173" s="1">
        <v>919590</v>
      </c>
      <c r="D173">
        <v>916</v>
      </c>
      <c r="E173" s="1">
        <v>1087906</v>
      </c>
      <c r="F173">
        <v>0</v>
      </c>
      <c r="G173">
        <v>0</v>
      </c>
      <c r="H173" s="2">
        <v>0</v>
      </c>
      <c r="I173" s="1">
        <v>1087906</v>
      </c>
      <c r="J173" s="1">
        <v>168316</v>
      </c>
      <c r="K173" s="1">
        <v>390619</v>
      </c>
      <c r="L173" s="1">
        <v>-528971</v>
      </c>
      <c r="M173">
        <v>2.87</v>
      </c>
      <c r="N173">
        <v>0</v>
      </c>
      <c r="O173">
        <v>-1.7</v>
      </c>
      <c r="P173" s="1">
        <v>2500</v>
      </c>
      <c r="Q173" s="1">
        <v>2500</v>
      </c>
      <c r="R173" s="1">
        <v>2508456</v>
      </c>
      <c r="S173">
        <v>7.82</v>
      </c>
      <c r="T173" s="1">
        <v>544236</v>
      </c>
    </row>
    <row r="174" spans="1:20" x14ac:dyDescent="0.25">
      <c r="A174" t="s">
        <v>267</v>
      </c>
      <c r="B174" s="1">
        <v>8383</v>
      </c>
      <c r="C174" s="1">
        <v>20296652</v>
      </c>
      <c r="D174" s="1">
        <v>2421</v>
      </c>
      <c r="E174" s="1">
        <v>9141986</v>
      </c>
      <c r="F174" s="1">
        <v>11154666</v>
      </c>
      <c r="G174" s="1">
        <v>1331</v>
      </c>
      <c r="H174" s="2">
        <v>0.54900000000000004</v>
      </c>
      <c r="I174" s="1">
        <v>20296652</v>
      </c>
      <c r="J174">
        <v>0</v>
      </c>
      <c r="K174" s="1">
        <v>9901167</v>
      </c>
      <c r="L174" s="1">
        <v>759181</v>
      </c>
      <c r="M174">
        <v>2.5</v>
      </c>
      <c r="N174">
        <v>1.37</v>
      </c>
      <c r="O174">
        <v>0.05</v>
      </c>
      <c r="P174" s="1">
        <v>2500</v>
      </c>
      <c r="Q174" s="1">
        <v>1169</v>
      </c>
      <c r="R174" s="1">
        <v>9801816</v>
      </c>
      <c r="S174">
        <v>2.58</v>
      </c>
      <c r="T174">
        <v>0</v>
      </c>
    </row>
    <row r="175" spans="1:20" x14ac:dyDescent="0.25">
      <c r="A175" t="s">
        <v>178</v>
      </c>
      <c r="B175" s="1">
        <v>1478</v>
      </c>
      <c r="C175" s="1">
        <v>1488093</v>
      </c>
      <c r="D175" s="1">
        <v>1007</v>
      </c>
      <c r="E175" s="1">
        <v>1546243</v>
      </c>
      <c r="F175">
        <v>0</v>
      </c>
      <c r="G175">
        <v>0</v>
      </c>
      <c r="H175" s="2">
        <v>0</v>
      </c>
      <c r="I175" s="1">
        <v>1546243</v>
      </c>
      <c r="J175" s="1">
        <v>58150</v>
      </c>
      <c r="K175" s="1">
        <v>895159</v>
      </c>
      <c r="L175" s="1">
        <v>-592934</v>
      </c>
      <c r="M175">
        <v>2.02</v>
      </c>
      <c r="N175">
        <v>0</v>
      </c>
      <c r="O175">
        <v>-0.85</v>
      </c>
      <c r="P175" s="1">
        <v>2500</v>
      </c>
      <c r="Q175" s="1">
        <v>2500</v>
      </c>
      <c r="R175" s="1">
        <v>3695303</v>
      </c>
      <c r="S175">
        <v>5.03</v>
      </c>
      <c r="T175" s="1">
        <v>628080</v>
      </c>
    </row>
    <row r="176" spans="1:20" x14ac:dyDescent="0.25">
      <c r="A176" t="s">
        <v>157</v>
      </c>
      <c r="B176">
        <v>778</v>
      </c>
      <c r="C176" s="1">
        <v>970000</v>
      </c>
      <c r="D176" s="1">
        <v>1246</v>
      </c>
      <c r="E176" s="1">
        <v>840584</v>
      </c>
      <c r="F176" s="1">
        <v>129416</v>
      </c>
      <c r="G176">
        <v>166</v>
      </c>
      <c r="H176" s="2">
        <v>0.13300000000000001</v>
      </c>
      <c r="I176" s="1">
        <v>970000</v>
      </c>
      <c r="J176">
        <v>0</v>
      </c>
      <c r="K176" s="1">
        <v>523409</v>
      </c>
      <c r="L176" s="1">
        <v>-317174</v>
      </c>
      <c r="M176">
        <v>2.02</v>
      </c>
      <c r="N176">
        <v>0.27</v>
      </c>
      <c r="O176">
        <v>-0.57999999999999996</v>
      </c>
      <c r="P176" s="1">
        <v>2500</v>
      </c>
      <c r="Q176" s="1">
        <v>2334</v>
      </c>
      <c r="R176" s="1">
        <v>1816802</v>
      </c>
      <c r="S176">
        <v>4.05</v>
      </c>
      <c r="T176" s="1">
        <v>277773</v>
      </c>
    </row>
    <row r="177" spans="1:20" x14ac:dyDescent="0.25">
      <c r="A177" t="s">
        <v>252</v>
      </c>
      <c r="B177">
        <v>65</v>
      </c>
      <c r="C177" s="1">
        <v>50000</v>
      </c>
      <c r="D177">
        <v>765</v>
      </c>
      <c r="E177" s="1">
        <v>129057</v>
      </c>
      <c r="F177">
        <v>0</v>
      </c>
      <c r="G177">
        <v>0</v>
      </c>
      <c r="H177" s="2">
        <v>0</v>
      </c>
      <c r="I177" s="1">
        <v>129057</v>
      </c>
      <c r="J177" s="1">
        <v>79057</v>
      </c>
      <c r="K177" s="1">
        <v>28357</v>
      </c>
      <c r="L177" s="1">
        <v>-21643</v>
      </c>
      <c r="M177">
        <v>2.06</v>
      </c>
      <c r="N177">
        <v>0</v>
      </c>
      <c r="O177">
        <v>-0.89</v>
      </c>
      <c r="P177" s="1">
        <v>2500</v>
      </c>
      <c r="Q177" s="1">
        <v>2500</v>
      </c>
      <c r="R177" s="1">
        <v>163475</v>
      </c>
      <c r="S177">
        <v>6.73</v>
      </c>
      <c r="T177" s="1">
        <v>21596</v>
      </c>
    </row>
    <row r="178" spans="1:20" x14ac:dyDescent="0.25">
      <c r="A178" t="s">
        <v>210</v>
      </c>
      <c r="B178">
        <v>481</v>
      </c>
      <c r="C178" s="1">
        <v>1688936</v>
      </c>
      <c r="D178" s="1">
        <v>3512</v>
      </c>
      <c r="E178" s="1">
        <v>588491</v>
      </c>
      <c r="F178" s="1">
        <v>1100445</v>
      </c>
      <c r="G178" s="1">
        <v>2288</v>
      </c>
      <c r="H178" s="2">
        <v>0.65100000000000002</v>
      </c>
      <c r="I178" s="1">
        <v>1688936</v>
      </c>
      <c r="J178">
        <v>0</v>
      </c>
      <c r="K178" s="1">
        <v>4082063</v>
      </c>
      <c r="L178" s="1">
        <v>3493572</v>
      </c>
      <c r="M178">
        <v>0.5</v>
      </c>
      <c r="N178">
        <v>0.33</v>
      </c>
      <c r="O178">
        <v>0.99</v>
      </c>
      <c r="P178" s="1">
        <v>2500</v>
      </c>
      <c r="Q178">
        <v>212</v>
      </c>
      <c r="R178" s="1">
        <v>101722</v>
      </c>
      <c r="S178">
        <v>0.36</v>
      </c>
      <c r="T178">
        <v>0</v>
      </c>
    </row>
    <row r="179" spans="1:20" x14ac:dyDescent="0.25">
      <c r="A179" t="s">
        <v>239</v>
      </c>
      <c r="B179">
        <v>103</v>
      </c>
      <c r="C179" s="1">
        <v>105000</v>
      </c>
      <c r="D179" s="1">
        <v>1015</v>
      </c>
      <c r="E179" s="1">
        <v>153469</v>
      </c>
      <c r="F179">
        <v>0</v>
      </c>
      <c r="G179">
        <v>0</v>
      </c>
      <c r="H179" s="2">
        <v>0</v>
      </c>
      <c r="I179" s="1">
        <v>153469</v>
      </c>
      <c r="J179" s="1">
        <v>48469</v>
      </c>
      <c r="K179" s="1">
        <v>110408</v>
      </c>
      <c r="L179" s="1">
        <v>5408</v>
      </c>
      <c r="M179">
        <v>1.1599999999999999</v>
      </c>
      <c r="N179">
        <v>0</v>
      </c>
      <c r="O179">
        <v>0.01</v>
      </c>
      <c r="P179" s="1">
        <v>2500</v>
      </c>
      <c r="Q179" s="1">
        <v>2500</v>
      </c>
      <c r="R179" s="1">
        <v>258550</v>
      </c>
      <c r="S179">
        <v>2.85</v>
      </c>
      <c r="T179">
        <v>0</v>
      </c>
    </row>
    <row r="180" spans="1:20" x14ac:dyDescent="0.25">
      <c r="A180" t="s">
        <v>70</v>
      </c>
      <c r="B180">
        <v>38</v>
      </c>
      <c r="C180">
        <v>0</v>
      </c>
      <c r="D180">
        <v>0</v>
      </c>
      <c r="E180" s="1">
        <v>39891</v>
      </c>
      <c r="F180">
        <v>0</v>
      </c>
      <c r="G180">
        <v>0</v>
      </c>
      <c r="I180" s="1">
        <v>39891</v>
      </c>
      <c r="J180" s="1">
        <v>39891</v>
      </c>
      <c r="K180" s="1">
        <v>119662</v>
      </c>
      <c r="L180" s="1">
        <v>119662</v>
      </c>
      <c r="M180">
        <v>0</v>
      </c>
      <c r="N180">
        <v>0</v>
      </c>
      <c r="O180">
        <v>1.17</v>
      </c>
      <c r="P180" s="1">
        <v>2500</v>
      </c>
      <c r="Q180" s="1">
        <v>2500</v>
      </c>
      <c r="R180" s="1">
        <v>96043</v>
      </c>
      <c r="S180">
        <v>0.95</v>
      </c>
      <c r="T180">
        <v>0</v>
      </c>
    </row>
    <row r="181" spans="1:20" x14ac:dyDescent="0.25">
      <c r="A181" t="s">
        <v>62</v>
      </c>
      <c r="B181">
        <v>282</v>
      </c>
      <c r="C181" s="1">
        <v>723966</v>
      </c>
      <c r="D181" s="1">
        <v>2566</v>
      </c>
      <c r="E181" s="1">
        <v>368795</v>
      </c>
      <c r="F181" s="1">
        <v>355171</v>
      </c>
      <c r="G181" s="1">
        <v>1259</v>
      </c>
      <c r="H181" s="2">
        <v>0.49</v>
      </c>
      <c r="I181" s="1">
        <v>723966</v>
      </c>
      <c r="J181">
        <v>0</v>
      </c>
      <c r="K181" s="1">
        <v>466360</v>
      </c>
      <c r="L181" s="1">
        <v>97565</v>
      </c>
      <c r="M181">
        <v>1.89</v>
      </c>
      <c r="N181">
        <v>0.93</v>
      </c>
      <c r="O181">
        <v>0.21</v>
      </c>
      <c r="P181" s="1">
        <v>2500</v>
      </c>
      <c r="Q181" s="1">
        <v>1241</v>
      </c>
      <c r="R181" s="1">
        <v>350118</v>
      </c>
      <c r="S181">
        <v>1.84</v>
      </c>
      <c r="T181">
        <v>0</v>
      </c>
    </row>
    <row r="182" spans="1:20" x14ac:dyDescent="0.25">
      <c r="A182" t="s">
        <v>184</v>
      </c>
      <c r="B182">
        <v>602</v>
      </c>
      <c r="C182" s="1">
        <v>1497371</v>
      </c>
      <c r="D182" s="1">
        <v>2489</v>
      </c>
      <c r="E182" s="1">
        <v>728206</v>
      </c>
      <c r="F182" s="1">
        <v>769165</v>
      </c>
      <c r="G182" s="1">
        <v>1278</v>
      </c>
      <c r="H182" s="2">
        <v>0.51300000000000001</v>
      </c>
      <c r="I182" s="1">
        <v>1497371</v>
      </c>
      <c r="J182">
        <v>0</v>
      </c>
      <c r="K182" s="1">
        <v>909525</v>
      </c>
      <c r="L182" s="1">
        <v>181319</v>
      </c>
      <c r="M182">
        <v>2.0099999999999998</v>
      </c>
      <c r="N182">
        <v>1.03</v>
      </c>
      <c r="O182">
        <v>0.19</v>
      </c>
      <c r="P182" s="1">
        <v>2500</v>
      </c>
      <c r="Q182" s="1">
        <v>1222</v>
      </c>
      <c r="R182" s="1">
        <v>735001</v>
      </c>
      <c r="S182">
        <v>2.0099999999999998</v>
      </c>
      <c r="T182">
        <v>0</v>
      </c>
    </row>
    <row r="183" spans="1:20" x14ac:dyDescent="0.25">
      <c r="A183" t="s">
        <v>201</v>
      </c>
      <c r="B183" s="1">
        <v>2238</v>
      </c>
      <c r="C183" s="1">
        <v>3819000</v>
      </c>
      <c r="D183" s="1">
        <v>1707</v>
      </c>
      <c r="E183" s="1">
        <v>2327231</v>
      </c>
      <c r="F183" s="1">
        <v>1491769</v>
      </c>
      <c r="G183">
        <v>667</v>
      </c>
      <c r="H183" s="2">
        <v>0.39</v>
      </c>
      <c r="I183" s="1">
        <v>3819000</v>
      </c>
      <c r="J183">
        <v>0</v>
      </c>
      <c r="K183" s="1">
        <v>1399124</v>
      </c>
      <c r="L183" s="1">
        <v>-928108</v>
      </c>
      <c r="M183">
        <v>3.31</v>
      </c>
      <c r="N183">
        <v>1.29</v>
      </c>
      <c r="O183">
        <v>-0.85</v>
      </c>
      <c r="P183" s="1">
        <v>2500</v>
      </c>
      <c r="Q183" s="1">
        <v>1833</v>
      </c>
      <c r="R183" s="1">
        <v>4102716</v>
      </c>
      <c r="S183">
        <v>4.8499999999999996</v>
      </c>
      <c r="T183" s="1">
        <v>978591</v>
      </c>
    </row>
    <row r="184" spans="1:20" x14ac:dyDescent="0.25">
      <c r="A184" t="s">
        <v>22</v>
      </c>
      <c r="B184" s="1">
        <v>3563</v>
      </c>
      <c r="C184" s="1">
        <v>2400000</v>
      </c>
      <c r="D184">
        <v>674</v>
      </c>
      <c r="E184" s="1">
        <v>3780087</v>
      </c>
      <c r="F184">
        <v>0</v>
      </c>
      <c r="G184">
        <v>0</v>
      </c>
      <c r="H184" s="2">
        <v>0</v>
      </c>
      <c r="I184" s="1">
        <v>3780087</v>
      </c>
      <c r="J184" s="1">
        <v>1380087</v>
      </c>
      <c r="K184" s="1">
        <v>1303270</v>
      </c>
      <c r="L184" s="1">
        <v>-1096730</v>
      </c>
      <c r="M184">
        <v>2.2400000000000002</v>
      </c>
      <c r="N184">
        <v>0</v>
      </c>
      <c r="O184">
        <v>-1.07</v>
      </c>
      <c r="P184" s="1">
        <v>2500</v>
      </c>
      <c r="Q184" s="1">
        <v>2500</v>
      </c>
      <c r="R184" s="1">
        <v>8908640</v>
      </c>
      <c r="S184">
        <v>8.33</v>
      </c>
      <c r="T184" s="1">
        <v>1148810</v>
      </c>
    </row>
    <row r="185" spans="1:20" x14ac:dyDescent="0.25">
      <c r="A185" t="s">
        <v>64</v>
      </c>
      <c r="B185">
        <v>35</v>
      </c>
      <c r="C185" s="1">
        <v>93250</v>
      </c>
      <c r="D185" s="1">
        <v>2629</v>
      </c>
      <c r="E185" s="1">
        <v>112628</v>
      </c>
      <c r="F185">
        <v>0</v>
      </c>
      <c r="G185">
        <v>0</v>
      </c>
      <c r="H185" s="2">
        <v>0</v>
      </c>
      <c r="I185" s="1">
        <v>112628</v>
      </c>
      <c r="J185" s="1">
        <v>19378</v>
      </c>
      <c r="K185" s="1">
        <v>62118</v>
      </c>
      <c r="L185" s="1">
        <v>-31132</v>
      </c>
      <c r="M185">
        <v>1.83</v>
      </c>
      <c r="N185">
        <v>0</v>
      </c>
      <c r="O185">
        <v>-0.66</v>
      </c>
      <c r="P185" s="1">
        <v>2500</v>
      </c>
      <c r="Q185" s="1">
        <v>2500</v>
      </c>
      <c r="R185" s="1">
        <v>88675</v>
      </c>
      <c r="S185">
        <v>1.74</v>
      </c>
      <c r="T185" s="1">
        <v>33614</v>
      </c>
    </row>
    <row r="186" spans="1:20" x14ac:dyDescent="0.25">
      <c r="A186" t="s">
        <v>292</v>
      </c>
      <c r="B186">
        <v>185</v>
      </c>
      <c r="C186" s="1">
        <v>340000</v>
      </c>
      <c r="D186" s="1">
        <v>1840</v>
      </c>
      <c r="E186" s="1">
        <v>350345</v>
      </c>
      <c r="F186">
        <v>0</v>
      </c>
      <c r="G186">
        <v>0</v>
      </c>
      <c r="H186" s="2">
        <v>0</v>
      </c>
      <c r="I186" s="1">
        <v>350345</v>
      </c>
      <c r="J186" s="1">
        <v>10345</v>
      </c>
      <c r="K186" s="1">
        <v>133433</v>
      </c>
      <c r="L186" s="1">
        <v>-206567</v>
      </c>
      <c r="M186">
        <v>3.11</v>
      </c>
      <c r="N186">
        <v>0</v>
      </c>
      <c r="O186">
        <v>-1.94</v>
      </c>
      <c r="P186" s="1">
        <v>2500</v>
      </c>
      <c r="Q186" s="1">
        <v>2500</v>
      </c>
      <c r="R186" s="1">
        <v>462000</v>
      </c>
      <c r="S186">
        <v>4.22</v>
      </c>
      <c r="T186" s="1">
        <v>211899</v>
      </c>
    </row>
    <row r="187" spans="1:20" x14ac:dyDescent="0.25">
      <c r="A187" t="s">
        <v>73</v>
      </c>
      <c r="B187" s="1">
        <v>14449</v>
      </c>
      <c r="C187" s="1">
        <v>19000000</v>
      </c>
      <c r="D187" s="1">
        <v>1315</v>
      </c>
      <c r="E187" s="1">
        <v>15121034</v>
      </c>
      <c r="F187" s="1">
        <v>3878966</v>
      </c>
      <c r="G187">
        <v>268</v>
      </c>
      <c r="H187" s="2">
        <v>0.20399999999999999</v>
      </c>
      <c r="I187" s="1">
        <v>19000000</v>
      </c>
      <c r="J187">
        <v>0</v>
      </c>
      <c r="K187" s="1">
        <v>5423699</v>
      </c>
      <c r="L187" s="1">
        <v>-9697336</v>
      </c>
      <c r="M187">
        <v>4.2699999999999996</v>
      </c>
      <c r="N187">
        <v>0.87</v>
      </c>
      <c r="O187">
        <v>-2.23</v>
      </c>
      <c r="P187" s="1">
        <v>2500</v>
      </c>
      <c r="Q187" s="1">
        <v>2232</v>
      </c>
      <c r="R187" s="1">
        <v>32244184</v>
      </c>
      <c r="S187">
        <v>8.1199999999999992</v>
      </c>
      <c r="T187" s="1">
        <v>9914072</v>
      </c>
    </row>
    <row r="188" spans="1:20" x14ac:dyDescent="0.25">
      <c r="A188" t="s">
        <v>181</v>
      </c>
      <c r="B188">
        <v>299</v>
      </c>
      <c r="C188" s="1">
        <v>475000</v>
      </c>
      <c r="D188" s="1">
        <v>1586</v>
      </c>
      <c r="E188" s="1">
        <v>470046</v>
      </c>
      <c r="F188" s="1">
        <v>4954</v>
      </c>
      <c r="G188">
        <v>17</v>
      </c>
      <c r="H188" s="2">
        <v>0.01</v>
      </c>
      <c r="I188" s="1">
        <v>475000</v>
      </c>
      <c r="J188">
        <v>0</v>
      </c>
      <c r="K188" s="1">
        <v>271658</v>
      </c>
      <c r="L188" s="1">
        <v>-198388</v>
      </c>
      <c r="M188">
        <v>2.13</v>
      </c>
      <c r="N188">
        <v>0.02</v>
      </c>
      <c r="O188">
        <v>-0.94</v>
      </c>
      <c r="P188" s="1">
        <v>2500</v>
      </c>
      <c r="Q188" s="1">
        <v>2483</v>
      </c>
      <c r="R188" s="1">
        <v>743662</v>
      </c>
      <c r="S188">
        <v>3.35</v>
      </c>
      <c r="T188" s="1">
        <v>208970</v>
      </c>
    </row>
    <row r="189" spans="1:20" x14ac:dyDescent="0.25">
      <c r="A189" t="s">
        <v>28</v>
      </c>
      <c r="B189">
        <v>124</v>
      </c>
      <c r="C189" s="1">
        <v>139358</v>
      </c>
      <c r="D189" s="1">
        <v>1125</v>
      </c>
      <c r="E189" s="1">
        <v>148873</v>
      </c>
      <c r="F189">
        <v>0</v>
      </c>
      <c r="G189">
        <v>0</v>
      </c>
      <c r="H189" s="2">
        <v>0</v>
      </c>
      <c r="I189" s="1">
        <v>148873</v>
      </c>
      <c r="J189" s="1">
        <v>9515</v>
      </c>
      <c r="K189" s="1">
        <v>459486</v>
      </c>
      <c r="L189" s="1">
        <v>320128</v>
      </c>
      <c r="M189">
        <v>0.37</v>
      </c>
      <c r="N189">
        <v>0</v>
      </c>
      <c r="O189">
        <v>0.8</v>
      </c>
      <c r="P189" s="1">
        <v>2500</v>
      </c>
      <c r="Q189" s="1">
        <v>2500</v>
      </c>
      <c r="R189" s="1">
        <v>309750</v>
      </c>
      <c r="S189">
        <v>0.82</v>
      </c>
      <c r="T189">
        <v>0</v>
      </c>
    </row>
    <row r="190" spans="1:20" x14ac:dyDescent="0.25">
      <c r="A190" t="s">
        <v>158</v>
      </c>
      <c r="B190">
        <v>299</v>
      </c>
      <c r="C190" s="1">
        <v>400000</v>
      </c>
      <c r="D190" s="1">
        <v>1339</v>
      </c>
      <c r="E190" s="1">
        <v>430056</v>
      </c>
      <c r="F190">
        <v>0</v>
      </c>
      <c r="G190">
        <v>0</v>
      </c>
      <c r="H190" s="2">
        <v>0</v>
      </c>
      <c r="I190" s="1">
        <v>430056</v>
      </c>
      <c r="J190" s="1">
        <v>30056</v>
      </c>
      <c r="K190" s="1">
        <v>174402</v>
      </c>
      <c r="L190" s="1">
        <v>-225598</v>
      </c>
      <c r="M190">
        <v>1.76</v>
      </c>
      <c r="N190">
        <v>0</v>
      </c>
      <c r="O190">
        <v>-0.59</v>
      </c>
      <c r="P190" s="1">
        <v>2500</v>
      </c>
      <c r="Q190" s="1">
        <v>2500</v>
      </c>
      <c r="R190" s="1">
        <v>746700</v>
      </c>
      <c r="S190">
        <v>3.28</v>
      </c>
      <c r="T190" s="1">
        <v>133614</v>
      </c>
    </row>
    <row r="191" spans="1:20" x14ac:dyDescent="0.25">
      <c r="A191" t="s">
        <v>203</v>
      </c>
      <c r="B191" s="1">
        <v>9020</v>
      </c>
      <c r="C191" s="1">
        <v>18020983</v>
      </c>
      <c r="D191" s="1">
        <v>1998</v>
      </c>
      <c r="E191" s="1">
        <v>9944384</v>
      </c>
      <c r="F191" s="1">
        <v>8076599</v>
      </c>
      <c r="G191">
        <v>895</v>
      </c>
      <c r="H191" s="2">
        <v>0.44800000000000001</v>
      </c>
      <c r="I191" s="1">
        <v>18020983</v>
      </c>
      <c r="J191">
        <v>0</v>
      </c>
      <c r="K191" s="1">
        <v>13764739</v>
      </c>
      <c r="L191" s="1">
        <v>3820355</v>
      </c>
      <c r="M191">
        <v>1.59</v>
      </c>
      <c r="N191">
        <v>0.71</v>
      </c>
      <c r="O191">
        <v>0.28999999999999998</v>
      </c>
      <c r="P191" s="1">
        <v>2500</v>
      </c>
      <c r="Q191" s="1">
        <v>1605</v>
      </c>
      <c r="R191" s="1">
        <v>14472982</v>
      </c>
      <c r="S191">
        <v>2</v>
      </c>
      <c r="T191">
        <v>0</v>
      </c>
    </row>
    <row r="192" spans="1:20" x14ac:dyDescent="0.25">
      <c r="A192" t="s">
        <v>174</v>
      </c>
      <c r="B192" s="1">
        <v>1091</v>
      </c>
      <c r="C192" s="1">
        <v>2888784</v>
      </c>
      <c r="D192" s="1">
        <v>2647</v>
      </c>
      <c r="E192" s="1">
        <v>1159503</v>
      </c>
      <c r="F192" s="1">
        <v>1729281</v>
      </c>
      <c r="G192" s="1">
        <v>1585</v>
      </c>
      <c r="H192" s="2">
        <v>0.59799999999999998</v>
      </c>
      <c r="I192" s="1">
        <v>2888784</v>
      </c>
      <c r="J192">
        <v>0</v>
      </c>
      <c r="K192" s="1">
        <v>1804129</v>
      </c>
      <c r="L192" s="1">
        <v>644625</v>
      </c>
      <c r="M192">
        <v>1.94</v>
      </c>
      <c r="N192">
        <v>1.1599999999999999</v>
      </c>
      <c r="O192">
        <v>0.39</v>
      </c>
      <c r="P192" s="1">
        <v>2500</v>
      </c>
      <c r="Q192">
        <v>915</v>
      </c>
      <c r="R192" s="1">
        <v>998587</v>
      </c>
      <c r="S192">
        <v>1.84</v>
      </c>
      <c r="T192">
        <v>0</v>
      </c>
    </row>
    <row r="193" spans="1:20" x14ac:dyDescent="0.25">
      <c r="A193" t="s">
        <v>77</v>
      </c>
      <c r="B193">
        <v>316</v>
      </c>
      <c r="C193" s="1">
        <v>661076</v>
      </c>
      <c r="D193" s="1">
        <v>2095</v>
      </c>
      <c r="E193" s="1">
        <v>462475</v>
      </c>
      <c r="F193" s="1">
        <v>198601</v>
      </c>
      <c r="G193">
        <v>629</v>
      </c>
      <c r="H193" s="2">
        <v>0.3</v>
      </c>
      <c r="I193" s="1">
        <v>661076</v>
      </c>
      <c r="J193">
        <v>0</v>
      </c>
      <c r="K193" s="1">
        <v>293901</v>
      </c>
      <c r="L193" s="1">
        <v>-168574</v>
      </c>
      <c r="M193">
        <v>2.7</v>
      </c>
      <c r="N193">
        <v>0.81</v>
      </c>
      <c r="O193">
        <v>-0.72</v>
      </c>
      <c r="P193" s="1">
        <v>2500</v>
      </c>
      <c r="Q193" s="1">
        <v>1871</v>
      </c>
      <c r="R193" s="1">
        <v>590332</v>
      </c>
      <c r="S193">
        <v>3.22</v>
      </c>
      <c r="T193" s="1">
        <v>175847</v>
      </c>
    </row>
    <row r="194" spans="1:20" x14ac:dyDescent="0.25">
      <c r="A194" t="s">
        <v>40</v>
      </c>
      <c r="B194" s="1">
        <v>3969</v>
      </c>
      <c r="C194" s="1">
        <v>8178067</v>
      </c>
      <c r="D194" s="1">
        <v>2061</v>
      </c>
      <c r="E194" s="1">
        <v>4431966</v>
      </c>
      <c r="F194" s="1">
        <v>3746101</v>
      </c>
      <c r="G194">
        <v>944</v>
      </c>
      <c r="H194" s="2">
        <v>0.45800000000000002</v>
      </c>
      <c r="I194" s="1">
        <v>8178067</v>
      </c>
      <c r="J194">
        <v>0</v>
      </c>
      <c r="K194" s="1">
        <v>3976364</v>
      </c>
      <c r="L194" s="1">
        <v>-455603</v>
      </c>
      <c r="M194">
        <v>2.5</v>
      </c>
      <c r="N194">
        <v>1.1499999999999999</v>
      </c>
      <c r="O194">
        <v>-0.19</v>
      </c>
      <c r="P194" s="1">
        <v>2500</v>
      </c>
      <c r="Q194" s="1">
        <v>1556</v>
      </c>
      <c r="R194" s="1">
        <v>6175436</v>
      </c>
      <c r="S194">
        <v>3.04</v>
      </c>
      <c r="T194" s="1">
        <v>611386</v>
      </c>
    </row>
    <row r="195" spans="1:20" x14ac:dyDescent="0.25">
      <c r="A195" t="s">
        <v>108</v>
      </c>
      <c r="B195" s="1">
        <v>1375</v>
      </c>
      <c r="C195" s="1">
        <v>3100000</v>
      </c>
      <c r="D195" s="1">
        <v>2254</v>
      </c>
      <c r="E195" s="1">
        <v>1517089</v>
      </c>
      <c r="F195" s="1">
        <v>1582911</v>
      </c>
      <c r="G195" s="1">
        <v>1151</v>
      </c>
      <c r="H195" s="2">
        <v>0.51</v>
      </c>
      <c r="I195" s="1">
        <v>3100000</v>
      </c>
      <c r="J195">
        <v>0</v>
      </c>
      <c r="K195" s="1">
        <v>3173907</v>
      </c>
      <c r="L195" s="1">
        <v>1656817</v>
      </c>
      <c r="M195">
        <v>1.19</v>
      </c>
      <c r="N195">
        <v>0.61</v>
      </c>
      <c r="O195">
        <v>0.59</v>
      </c>
      <c r="P195" s="1">
        <v>2500</v>
      </c>
      <c r="Q195" s="1">
        <v>1349</v>
      </c>
      <c r="R195" s="1">
        <v>1855792</v>
      </c>
      <c r="S195">
        <v>1.32</v>
      </c>
      <c r="T195">
        <v>0</v>
      </c>
    </row>
    <row r="196" spans="1:20" x14ac:dyDescent="0.25">
      <c r="A196" t="s">
        <v>279</v>
      </c>
      <c r="B196">
        <v>218</v>
      </c>
      <c r="C196" s="1">
        <v>585000</v>
      </c>
      <c r="D196" s="1">
        <v>2688</v>
      </c>
      <c r="E196" s="1">
        <v>355038</v>
      </c>
      <c r="F196" s="1">
        <v>229962</v>
      </c>
      <c r="G196" s="1">
        <v>1057</v>
      </c>
      <c r="H196" s="2">
        <v>0.39300000000000002</v>
      </c>
      <c r="I196" s="1">
        <v>585000</v>
      </c>
      <c r="J196">
        <v>0</v>
      </c>
      <c r="K196" s="1">
        <v>308899</v>
      </c>
      <c r="L196" s="1">
        <v>-46138</v>
      </c>
      <c r="M196">
        <v>2.31</v>
      </c>
      <c r="N196">
        <v>0.91</v>
      </c>
      <c r="O196">
        <v>-0.23</v>
      </c>
      <c r="P196" s="1">
        <v>2500</v>
      </c>
      <c r="Q196" s="1">
        <v>1443</v>
      </c>
      <c r="R196" s="1">
        <v>314113</v>
      </c>
      <c r="S196">
        <v>2.15</v>
      </c>
      <c r="T196" s="1">
        <v>58482</v>
      </c>
    </row>
    <row r="197" spans="1:20" x14ac:dyDescent="0.25">
      <c r="A197" t="s">
        <v>31</v>
      </c>
      <c r="B197" s="1">
        <v>2762</v>
      </c>
      <c r="C197" s="1">
        <v>3469339</v>
      </c>
      <c r="D197" s="1">
        <v>1256</v>
      </c>
      <c r="E197" s="1">
        <v>3132598</v>
      </c>
      <c r="F197" s="1">
        <v>336741</v>
      </c>
      <c r="G197">
        <v>122</v>
      </c>
      <c r="H197" s="2">
        <v>9.7000000000000003E-2</v>
      </c>
      <c r="I197" s="1">
        <v>3469339</v>
      </c>
      <c r="J197">
        <v>0</v>
      </c>
      <c r="K197" s="1">
        <v>1323495</v>
      </c>
      <c r="L197" s="1">
        <v>-1809103</v>
      </c>
      <c r="M197">
        <v>3.19</v>
      </c>
      <c r="N197">
        <v>0.31</v>
      </c>
      <c r="O197">
        <v>-1.71</v>
      </c>
      <c r="P197" s="1">
        <v>2500</v>
      </c>
      <c r="Q197" s="1">
        <v>2378</v>
      </c>
      <c r="R197" s="1">
        <v>6567757</v>
      </c>
      <c r="S197">
        <v>6.36</v>
      </c>
      <c r="T197" s="1">
        <v>1861991</v>
      </c>
    </row>
    <row r="198" spans="1:20" x14ac:dyDescent="0.25">
      <c r="A198" t="s">
        <v>290</v>
      </c>
      <c r="B198" s="1">
        <v>2313</v>
      </c>
      <c r="C198" s="1">
        <v>4350000</v>
      </c>
      <c r="D198" s="1">
        <v>1881</v>
      </c>
      <c r="E198" s="1">
        <v>2462730</v>
      </c>
      <c r="F198" s="1">
        <v>1887270</v>
      </c>
      <c r="G198">
        <v>816</v>
      </c>
      <c r="H198" s="2">
        <v>0.433</v>
      </c>
      <c r="I198" s="1">
        <v>4350000</v>
      </c>
      <c r="J198">
        <v>0</v>
      </c>
      <c r="K198" s="1">
        <v>2145106</v>
      </c>
      <c r="L198" s="1">
        <v>-317624</v>
      </c>
      <c r="M198">
        <v>2.4700000000000002</v>
      </c>
      <c r="N198">
        <v>1.07</v>
      </c>
      <c r="O198">
        <v>-0.23</v>
      </c>
      <c r="P198" s="1">
        <v>2500</v>
      </c>
      <c r="Q198" s="1">
        <v>1684</v>
      </c>
      <c r="R198" s="1">
        <v>3895660</v>
      </c>
      <c r="S198">
        <v>3.29</v>
      </c>
      <c r="T198" s="1">
        <v>403345</v>
      </c>
    </row>
    <row r="199" spans="1:20" x14ac:dyDescent="0.25">
      <c r="A199" t="s">
        <v>195</v>
      </c>
      <c r="B199" s="1">
        <v>21207</v>
      </c>
      <c r="C199" s="1">
        <v>43818581</v>
      </c>
      <c r="D199" s="1">
        <v>2066</v>
      </c>
      <c r="E199" s="1">
        <v>23244314</v>
      </c>
      <c r="F199" s="1">
        <v>20574267</v>
      </c>
      <c r="G199">
        <v>970</v>
      </c>
      <c r="H199" s="2">
        <v>0.46899999999999997</v>
      </c>
      <c r="I199" s="1">
        <v>43818581</v>
      </c>
      <c r="J199">
        <v>0</v>
      </c>
      <c r="K199" s="1">
        <v>16204376</v>
      </c>
      <c r="L199" s="1">
        <v>-7039939</v>
      </c>
      <c r="M199">
        <v>3.3</v>
      </c>
      <c r="N199">
        <v>1.55</v>
      </c>
      <c r="O199">
        <v>-0.57999999999999996</v>
      </c>
      <c r="P199" s="1">
        <v>2500</v>
      </c>
      <c r="Q199" s="1">
        <v>1530</v>
      </c>
      <c r="R199" s="1">
        <v>32442257</v>
      </c>
      <c r="S199">
        <v>3.99</v>
      </c>
      <c r="T199" s="1">
        <v>7686785</v>
      </c>
    </row>
    <row r="200" spans="1:20" x14ac:dyDescent="0.25">
      <c r="A200" t="s">
        <v>104</v>
      </c>
      <c r="B200">
        <v>37</v>
      </c>
      <c r="C200" s="1">
        <v>75000</v>
      </c>
      <c r="D200" s="1">
        <v>2046</v>
      </c>
      <c r="E200" s="1">
        <v>133491</v>
      </c>
      <c r="F200">
        <v>0</v>
      </c>
      <c r="G200">
        <v>0</v>
      </c>
      <c r="H200" s="2">
        <v>0</v>
      </c>
      <c r="I200" s="1">
        <v>133491</v>
      </c>
      <c r="J200" s="1">
        <v>58491</v>
      </c>
      <c r="K200" s="1">
        <v>14531</v>
      </c>
      <c r="L200" s="1">
        <v>-60469</v>
      </c>
      <c r="M200">
        <v>2.87</v>
      </c>
      <c r="N200">
        <v>0</v>
      </c>
      <c r="O200">
        <v>-1.7</v>
      </c>
      <c r="P200" s="1">
        <v>2500</v>
      </c>
      <c r="Q200" s="1">
        <v>2500</v>
      </c>
      <c r="R200" s="1">
        <v>91625</v>
      </c>
      <c r="S200">
        <v>3.51</v>
      </c>
      <c r="T200" s="1">
        <v>44447</v>
      </c>
    </row>
    <row r="201" spans="1:20" x14ac:dyDescent="0.25">
      <c r="A201" t="s">
        <v>106</v>
      </c>
      <c r="B201">
        <v>181</v>
      </c>
      <c r="C201" s="1">
        <v>485000</v>
      </c>
      <c r="D201" s="1">
        <v>2686</v>
      </c>
      <c r="E201" s="1">
        <v>236494</v>
      </c>
      <c r="F201" s="1">
        <v>248506</v>
      </c>
      <c r="G201" s="1">
        <v>1376</v>
      </c>
      <c r="H201" s="2">
        <v>0.51200000000000001</v>
      </c>
      <c r="I201" s="1">
        <v>485000</v>
      </c>
      <c r="J201">
        <v>0</v>
      </c>
      <c r="K201" s="1">
        <v>411395</v>
      </c>
      <c r="L201" s="1">
        <v>174901</v>
      </c>
      <c r="M201">
        <v>1.42</v>
      </c>
      <c r="N201">
        <v>0.73</v>
      </c>
      <c r="O201">
        <v>0.48</v>
      </c>
      <c r="P201" s="1">
        <v>2500</v>
      </c>
      <c r="Q201" s="1">
        <v>1124</v>
      </c>
      <c r="R201" s="1">
        <v>202862</v>
      </c>
      <c r="S201">
        <v>1.32</v>
      </c>
      <c r="T201">
        <v>0</v>
      </c>
    </row>
    <row r="202" spans="1:20" x14ac:dyDescent="0.25">
      <c r="A202" t="s">
        <v>44</v>
      </c>
      <c r="B202" s="1">
        <v>1155</v>
      </c>
      <c r="C202" s="1">
        <v>626348</v>
      </c>
      <c r="D202">
        <v>542</v>
      </c>
      <c r="E202" s="1">
        <v>1219487</v>
      </c>
      <c r="F202">
        <v>0</v>
      </c>
      <c r="G202">
        <v>0</v>
      </c>
      <c r="H202" s="2">
        <v>0</v>
      </c>
      <c r="I202" s="1">
        <v>1219487</v>
      </c>
      <c r="J202" s="1">
        <v>593139</v>
      </c>
      <c r="K202" s="1">
        <v>504227</v>
      </c>
      <c r="L202" s="1">
        <v>-122121</v>
      </c>
      <c r="M202">
        <v>1.39</v>
      </c>
      <c r="N202">
        <v>0</v>
      </c>
      <c r="O202">
        <v>-0.22</v>
      </c>
      <c r="P202" s="1">
        <v>2500</v>
      </c>
      <c r="Q202" s="1">
        <v>2500</v>
      </c>
      <c r="R202" s="1">
        <v>2887121</v>
      </c>
      <c r="S202">
        <v>6.41</v>
      </c>
      <c r="T202" s="1">
        <v>98973</v>
      </c>
    </row>
    <row r="203" spans="1:20" x14ac:dyDescent="0.25">
      <c r="A203" t="s">
        <v>95</v>
      </c>
      <c r="B203">
        <v>183</v>
      </c>
      <c r="C203" s="1">
        <v>470000</v>
      </c>
      <c r="D203" s="1">
        <v>2570</v>
      </c>
      <c r="E203" s="1">
        <v>303460</v>
      </c>
      <c r="F203" s="1">
        <v>166540</v>
      </c>
      <c r="G203">
        <v>911</v>
      </c>
      <c r="H203" s="2">
        <v>0.35399999999999998</v>
      </c>
      <c r="I203" s="1">
        <v>470000</v>
      </c>
      <c r="J203">
        <v>0</v>
      </c>
      <c r="K203" s="1">
        <v>106955</v>
      </c>
      <c r="L203" s="1">
        <v>-196505</v>
      </c>
      <c r="M203">
        <v>4.0599999999999996</v>
      </c>
      <c r="N203">
        <v>1.44</v>
      </c>
      <c r="O203">
        <v>-1.45</v>
      </c>
      <c r="P203" s="1">
        <v>2500</v>
      </c>
      <c r="Q203" s="1">
        <v>1589</v>
      </c>
      <c r="R203" s="1">
        <v>290716</v>
      </c>
      <c r="S203">
        <v>3.95</v>
      </c>
      <c r="T203" s="1">
        <v>168060</v>
      </c>
    </row>
    <row r="204" spans="1:20" x14ac:dyDescent="0.25">
      <c r="A204" t="s">
        <v>79</v>
      </c>
      <c r="B204" s="1">
        <v>2528</v>
      </c>
      <c r="C204" s="1">
        <v>5949654</v>
      </c>
      <c r="D204" s="1">
        <v>2354</v>
      </c>
      <c r="E204" s="1">
        <v>2739192</v>
      </c>
      <c r="F204" s="1">
        <v>3210462</v>
      </c>
      <c r="G204" s="1">
        <v>1270</v>
      </c>
      <c r="H204" s="2">
        <v>0.53900000000000003</v>
      </c>
      <c r="I204" s="1">
        <v>5949654</v>
      </c>
      <c r="J204">
        <v>0</v>
      </c>
      <c r="K204" s="1">
        <v>2662624</v>
      </c>
      <c r="L204" s="1">
        <v>-76568</v>
      </c>
      <c r="M204">
        <v>2.72</v>
      </c>
      <c r="N204">
        <v>1.47</v>
      </c>
      <c r="O204">
        <v>-0.08</v>
      </c>
      <c r="P204" s="1">
        <v>2500</v>
      </c>
      <c r="Q204" s="1">
        <v>1230</v>
      </c>
      <c r="R204" s="1">
        <v>3108466</v>
      </c>
      <c r="S204">
        <v>2.89</v>
      </c>
      <c r="T204" s="1">
        <v>182969</v>
      </c>
    </row>
    <row r="205" spans="1:20" x14ac:dyDescent="0.25">
      <c r="A205" t="s">
        <v>268</v>
      </c>
      <c r="B205">
        <v>882</v>
      </c>
      <c r="C205" s="1">
        <v>1439136</v>
      </c>
      <c r="D205" s="1">
        <v>1631</v>
      </c>
      <c r="E205" s="1">
        <v>966103</v>
      </c>
      <c r="F205" s="1">
        <v>473033</v>
      </c>
      <c r="G205">
        <v>536</v>
      </c>
      <c r="H205" s="2">
        <v>0.32800000000000001</v>
      </c>
      <c r="I205" s="1">
        <v>1439136</v>
      </c>
      <c r="J205">
        <v>0</v>
      </c>
      <c r="K205" s="1">
        <v>595320</v>
      </c>
      <c r="L205" s="1">
        <v>-370782</v>
      </c>
      <c r="M205">
        <v>2.9</v>
      </c>
      <c r="N205">
        <v>0.95</v>
      </c>
      <c r="O205">
        <v>-0.78</v>
      </c>
      <c r="P205" s="1">
        <v>2500</v>
      </c>
      <c r="Q205" s="1">
        <v>1964</v>
      </c>
      <c r="R205" s="1">
        <v>1732828</v>
      </c>
      <c r="S205">
        <v>4.4400000000000004</v>
      </c>
      <c r="T205" s="1">
        <v>385092</v>
      </c>
    </row>
    <row r="206" spans="1:20" x14ac:dyDescent="0.25">
      <c r="A206" t="s">
        <v>186</v>
      </c>
      <c r="B206">
        <v>499</v>
      </c>
      <c r="C206" s="1">
        <v>860371</v>
      </c>
      <c r="D206" s="1">
        <v>1725</v>
      </c>
      <c r="E206" s="1">
        <v>550975</v>
      </c>
      <c r="F206" s="1">
        <v>309396</v>
      </c>
      <c r="G206">
        <v>620</v>
      </c>
      <c r="H206" s="2">
        <v>0.35899999999999999</v>
      </c>
      <c r="I206" s="1">
        <v>860371</v>
      </c>
      <c r="J206">
        <v>0</v>
      </c>
      <c r="K206" s="1">
        <v>248474</v>
      </c>
      <c r="L206" s="1">
        <v>-302501</v>
      </c>
      <c r="M206">
        <v>3.84</v>
      </c>
      <c r="N206">
        <v>1.38</v>
      </c>
      <c r="O206">
        <v>-1.29</v>
      </c>
      <c r="P206" s="1">
        <v>2500</v>
      </c>
      <c r="Q206" s="1">
        <v>1880</v>
      </c>
      <c r="R206" s="1">
        <v>937780</v>
      </c>
      <c r="S206">
        <v>5.57</v>
      </c>
      <c r="T206" s="1">
        <v>288811</v>
      </c>
    </row>
    <row r="207" spans="1:20" x14ac:dyDescent="0.25">
      <c r="A207" t="s">
        <v>163</v>
      </c>
      <c r="B207">
        <v>648</v>
      </c>
      <c r="C207" s="1">
        <v>1103000</v>
      </c>
      <c r="D207" s="1">
        <v>1703</v>
      </c>
      <c r="E207" s="1">
        <v>751692</v>
      </c>
      <c r="F207" s="1">
        <v>351308</v>
      </c>
      <c r="G207">
        <v>543</v>
      </c>
      <c r="H207" s="2">
        <v>0.318</v>
      </c>
      <c r="I207" s="1">
        <v>1103000</v>
      </c>
      <c r="J207">
        <v>0</v>
      </c>
      <c r="K207" s="1">
        <v>510622</v>
      </c>
      <c r="L207" s="1">
        <v>-241070</v>
      </c>
      <c r="M207">
        <v>2.63</v>
      </c>
      <c r="N207">
        <v>0.84</v>
      </c>
      <c r="O207">
        <v>-0.62</v>
      </c>
      <c r="P207" s="1">
        <v>2500</v>
      </c>
      <c r="Q207" s="1">
        <v>1957</v>
      </c>
      <c r="R207" s="1">
        <v>1267603</v>
      </c>
      <c r="S207">
        <v>3.86</v>
      </c>
      <c r="T207" s="1">
        <v>261385</v>
      </c>
    </row>
    <row r="208" spans="1:20" x14ac:dyDescent="0.25">
      <c r="A208" t="s">
        <v>115</v>
      </c>
      <c r="B208" s="1">
        <v>13621</v>
      </c>
      <c r="C208" s="1">
        <v>30500000</v>
      </c>
      <c r="D208" s="1">
        <v>2239</v>
      </c>
      <c r="E208" s="1">
        <v>14495381</v>
      </c>
      <c r="F208" s="1">
        <v>16004619</v>
      </c>
      <c r="G208" s="1">
        <v>1175</v>
      </c>
      <c r="H208" s="2">
        <v>0.52400000000000002</v>
      </c>
      <c r="I208" s="1">
        <v>30500000</v>
      </c>
      <c r="J208">
        <v>0</v>
      </c>
      <c r="K208" s="1">
        <v>21089450</v>
      </c>
      <c r="L208" s="1">
        <v>6594068</v>
      </c>
      <c r="M208">
        <v>1.76</v>
      </c>
      <c r="N208">
        <v>0.92</v>
      </c>
      <c r="O208">
        <v>0.33</v>
      </c>
      <c r="P208" s="1">
        <v>2500</v>
      </c>
      <c r="Q208" s="1">
        <v>1325</v>
      </c>
      <c r="R208" s="1">
        <v>18047149</v>
      </c>
      <c r="S208">
        <v>1.97</v>
      </c>
      <c r="T208">
        <v>0</v>
      </c>
    </row>
    <row r="209" spans="1:20" x14ac:dyDescent="0.25">
      <c r="A209" t="s">
        <v>72</v>
      </c>
      <c r="B209">
        <v>378</v>
      </c>
      <c r="C209" s="1">
        <v>399800</v>
      </c>
      <c r="D209" s="1">
        <v>1058</v>
      </c>
      <c r="E209" s="1">
        <v>501941</v>
      </c>
      <c r="F209">
        <v>0</v>
      </c>
      <c r="G209">
        <v>0</v>
      </c>
      <c r="H209" s="2">
        <v>0</v>
      </c>
      <c r="I209" s="1">
        <v>501941</v>
      </c>
      <c r="J209" s="1">
        <v>102141</v>
      </c>
      <c r="K209" s="1">
        <v>347713</v>
      </c>
      <c r="L209" s="1">
        <v>-52087</v>
      </c>
      <c r="M209">
        <v>1.39</v>
      </c>
      <c r="N209">
        <v>0</v>
      </c>
      <c r="O209">
        <v>-0.22</v>
      </c>
      <c r="P209" s="1">
        <v>2500</v>
      </c>
      <c r="Q209" s="1">
        <v>2500</v>
      </c>
      <c r="R209" s="1">
        <v>945024</v>
      </c>
      <c r="S209">
        <v>3.29</v>
      </c>
      <c r="T209" s="1">
        <v>63826</v>
      </c>
    </row>
    <row r="210" spans="1:20" x14ac:dyDescent="0.25">
      <c r="A210" t="s">
        <v>32</v>
      </c>
      <c r="B210" s="1">
        <v>10660</v>
      </c>
      <c r="C210" s="1">
        <v>18346000</v>
      </c>
      <c r="D210" s="1">
        <v>1721</v>
      </c>
      <c r="E210" s="1">
        <v>11368656</v>
      </c>
      <c r="F210" s="1">
        <v>6977344</v>
      </c>
      <c r="G210">
        <v>655</v>
      </c>
      <c r="H210" s="2">
        <v>0.38</v>
      </c>
      <c r="I210" s="1">
        <v>18346000</v>
      </c>
      <c r="J210">
        <v>0</v>
      </c>
      <c r="K210" s="1">
        <v>7160903</v>
      </c>
      <c r="L210" s="1">
        <v>-4207752</v>
      </c>
      <c r="M210">
        <v>3.12</v>
      </c>
      <c r="N210">
        <v>1.19</v>
      </c>
      <c r="O210">
        <v>-0.76</v>
      </c>
      <c r="P210" s="1">
        <v>2500</v>
      </c>
      <c r="Q210" s="1">
        <v>1845</v>
      </c>
      <c r="R210" s="1">
        <v>19673244</v>
      </c>
      <c r="S210">
        <v>4.54</v>
      </c>
      <c r="T210" s="1">
        <v>4493909</v>
      </c>
    </row>
    <row r="211" spans="1:20" x14ac:dyDescent="0.25">
      <c r="A211" t="s">
        <v>53</v>
      </c>
      <c r="B211" s="1">
        <v>2150</v>
      </c>
      <c r="C211" s="1">
        <v>3798000</v>
      </c>
      <c r="D211" s="1">
        <v>1767</v>
      </c>
      <c r="E211" s="1">
        <v>2306651</v>
      </c>
      <c r="F211" s="1">
        <v>1491349</v>
      </c>
      <c r="G211">
        <v>694</v>
      </c>
      <c r="H211" s="2">
        <v>0.39200000000000002</v>
      </c>
      <c r="I211" s="1">
        <v>3798000</v>
      </c>
      <c r="J211">
        <v>0</v>
      </c>
      <c r="K211" s="1">
        <v>2388990</v>
      </c>
      <c r="L211" s="1">
        <v>82339</v>
      </c>
      <c r="M211">
        <v>1.94</v>
      </c>
      <c r="N211">
        <v>0.76</v>
      </c>
      <c r="O211">
        <v>-0.01</v>
      </c>
      <c r="P211" s="1">
        <v>2500</v>
      </c>
      <c r="Q211" s="1">
        <v>1806</v>
      </c>
      <c r="R211" s="1">
        <v>3883402</v>
      </c>
      <c r="S211">
        <v>2.74</v>
      </c>
      <c r="T211" s="1">
        <v>12760</v>
      </c>
    </row>
    <row r="212" spans="1:20" x14ac:dyDescent="0.25">
      <c r="A212" t="s">
        <v>24</v>
      </c>
      <c r="B212">
        <v>336</v>
      </c>
      <c r="C212" s="1">
        <v>881000</v>
      </c>
      <c r="D212" s="1">
        <v>2618</v>
      </c>
      <c r="E212" s="1">
        <v>478142</v>
      </c>
      <c r="F212" s="1">
        <v>402858</v>
      </c>
      <c r="G212" s="1">
        <v>1197</v>
      </c>
      <c r="H212" s="2">
        <v>0.45700000000000002</v>
      </c>
      <c r="I212" s="1">
        <v>881000</v>
      </c>
      <c r="J212">
        <v>0</v>
      </c>
      <c r="K212" s="1">
        <v>387152</v>
      </c>
      <c r="L212" s="1">
        <v>-90989</v>
      </c>
      <c r="M212">
        <v>2.77</v>
      </c>
      <c r="N212">
        <v>1.27</v>
      </c>
      <c r="O212">
        <v>-0.34</v>
      </c>
      <c r="P212" s="1">
        <v>2500</v>
      </c>
      <c r="Q212" s="1">
        <v>1303</v>
      </c>
      <c r="R212" s="1">
        <v>438365</v>
      </c>
      <c r="S212">
        <v>2.65</v>
      </c>
      <c r="T212" s="1">
        <v>106460</v>
      </c>
    </row>
    <row r="213" spans="1:20" x14ac:dyDescent="0.25">
      <c r="A213" t="s">
        <v>251</v>
      </c>
      <c r="B213" s="1">
        <v>1686</v>
      </c>
      <c r="C213" s="1">
        <v>2555000</v>
      </c>
      <c r="D213" s="1">
        <v>1515</v>
      </c>
      <c r="E213" s="1">
        <v>1828349</v>
      </c>
      <c r="F213" s="1">
        <v>726651</v>
      </c>
      <c r="G213">
        <v>431</v>
      </c>
      <c r="H213" s="2">
        <v>0.28399999999999997</v>
      </c>
      <c r="I213" s="1">
        <v>2555000</v>
      </c>
      <c r="J213">
        <v>0</v>
      </c>
      <c r="K213" s="1">
        <v>1098629</v>
      </c>
      <c r="L213" s="1">
        <v>-729719</v>
      </c>
      <c r="M213">
        <v>2.83</v>
      </c>
      <c r="N213">
        <v>0.8</v>
      </c>
      <c r="O213">
        <v>-0.85</v>
      </c>
      <c r="P213" s="1">
        <v>2500</v>
      </c>
      <c r="Q213" s="1">
        <v>2069</v>
      </c>
      <c r="R213" s="1">
        <v>3488982</v>
      </c>
      <c r="S213">
        <v>4.67</v>
      </c>
      <c r="T213" s="1">
        <v>771457</v>
      </c>
    </row>
    <row r="214" spans="1:20" x14ac:dyDescent="0.25">
      <c r="A214" t="s">
        <v>119</v>
      </c>
      <c r="B214" s="1">
        <v>3090</v>
      </c>
      <c r="C214" s="1">
        <v>6809322</v>
      </c>
      <c r="D214" s="1">
        <v>2204</v>
      </c>
      <c r="E214" s="1">
        <v>3288682</v>
      </c>
      <c r="F214" s="1">
        <v>3520640</v>
      </c>
      <c r="G214" s="1">
        <v>1139</v>
      </c>
      <c r="H214" s="2">
        <v>0.51700000000000002</v>
      </c>
      <c r="I214" s="1">
        <v>6809322</v>
      </c>
      <c r="J214">
        <v>0</v>
      </c>
      <c r="K214" s="1">
        <v>3902365</v>
      </c>
      <c r="L214" s="1">
        <v>613683</v>
      </c>
      <c r="M214">
        <v>2.12</v>
      </c>
      <c r="N214">
        <v>1.0900000000000001</v>
      </c>
      <c r="O214">
        <v>0.15</v>
      </c>
      <c r="P214" s="1">
        <v>2500</v>
      </c>
      <c r="Q214" s="1">
        <v>1361</v>
      </c>
      <c r="R214" s="1">
        <v>4204880</v>
      </c>
      <c r="S214">
        <v>2.4</v>
      </c>
      <c r="T214">
        <v>0</v>
      </c>
    </row>
    <row r="215" spans="1:20" x14ac:dyDescent="0.25">
      <c r="A215" t="s">
        <v>270</v>
      </c>
      <c r="B215" s="1">
        <v>2095</v>
      </c>
      <c r="C215" s="1">
        <v>3388000</v>
      </c>
      <c r="D215" s="1">
        <v>1617</v>
      </c>
      <c r="E215" s="1">
        <v>2238657</v>
      </c>
      <c r="F215" s="1">
        <v>1149343</v>
      </c>
      <c r="G215">
        <v>549</v>
      </c>
      <c r="H215" s="2">
        <v>0.33900000000000002</v>
      </c>
      <c r="I215" s="1">
        <v>3388000</v>
      </c>
      <c r="J215">
        <v>0</v>
      </c>
      <c r="K215" s="1">
        <v>1359016</v>
      </c>
      <c r="L215" s="1">
        <v>-879641</v>
      </c>
      <c r="M215">
        <v>3</v>
      </c>
      <c r="N215">
        <v>1.02</v>
      </c>
      <c r="O215">
        <v>-0.81</v>
      </c>
      <c r="P215" s="1">
        <v>2500</v>
      </c>
      <c r="Q215" s="1">
        <v>1951</v>
      </c>
      <c r="R215" s="1">
        <v>4088182</v>
      </c>
      <c r="S215">
        <v>4.63</v>
      </c>
      <c r="T215" s="1">
        <v>915442</v>
      </c>
    </row>
    <row r="216" spans="1:20" x14ac:dyDescent="0.25">
      <c r="A216" t="s">
        <v>145</v>
      </c>
      <c r="B216">
        <v>42</v>
      </c>
      <c r="C216">
        <v>0</v>
      </c>
      <c r="D216">
        <v>0</v>
      </c>
      <c r="E216" s="1">
        <v>110749</v>
      </c>
      <c r="F216">
        <v>0</v>
      </c>
      <c r="G216">
        <v>0</v>
      </c>
      <c r="I216" s="1">
        <v>110749</v>
      </c>
      <c r="J216" s="1">
        <v>110749</v>
      </c>
      <c r="K216" s="1">
        <v>152044</v>
      </c>
      <c r="L216" s="1">
        <v>152044</v>
      </c>
      <c r="M216">
        <v>0</v>
      </c>
      <c r="N216">
        <v>0</v>
      </c>
      <c r="O216">
        <v>1.17</v>
      </c>
      <c r="P216" s="1">
        <v>2500</v>
      </c>
      <c r="Q216" s="1">
        <v>2500</v>
      </c>
      <c r="R216" s="1">
        <v>105925</v>
      </c>
      <c r="S216">
        <v>0.85</v>
      </c>
      <c r="T216">
        <v>0</v>
      </c>
    </row>
    <row r="217" spans="1:20" x14ac:dyDescent="0.25">
      <c r="A217" t="s">
        <v>297</v>
      </c>
      <c r="B217">
        <v>232</v>
      </c>
      <c r="C217" s="1">
        <v>526301</v>
      </c>
      <c r="D217" s="1">
        <v>2270</v>
      </c>
      <c r="E217" s="1">
        <v>399975</v>
      </c>
      <c r="F217" s="1">
        <v>126326</v>
      </c>
      <c r="G217">
        <v>545</v>
      </c>
      <c r="H217" s="2">
        <v>0.24</v>
      </c>
      <c r="I217" s="1">
        <v>526301</v>
      </c>
      <c r="J217">
        <v>0</v>
      </c>
      <c r="K217" s="1">
        <v>141613</v>
      </c>
      <c r="L217" s="1">
        <v>-258362</v>
      </c>
      <c r="M217">
        <v>4.53</v>
      </c>
      <c r="N217">
        <v>1.0900000000000001</v>
      </c>
      <c r="O217">
        <v>-2.27</v>
      </c>
      <c r="P217" s="1">
        <v>2500</v>
      </c>
      <c r="Q217" s="1">
        <v>1955</v>
      </c>
      <c r="R217" s="1">
        <v>453176</v>
      </c>
      <c r="S217">
        <v>4.99</v>
      </c>
      <c r="T217" s="1">
        <v>264004</v>
      </c>
    </row>
    <row r="218" spans="1:20" x14ac:dyDescent="0.25">
      <c r="A218" t="s">
        <v>83</v>
      </c>
      <c r="B218" s="1">
        <v>1429</v>
      </c>
      <c r="C218" s="1">
        <v>1070000</v>
      </c>
      <c r="D218">
        <v>749</v>
      </c>
      <c r="E218" s="1">
        <v>1565613</v>
      </c>
      <c r="F218">
        <v>0</v>
      </c>
      <c r="G218">
        <v>0</v>
      </c>
      <c r="H218" s="2">
        <v>0</v>
      </c>
      <c r="I218" s="1">
        <v>1565613</v>
      </c>
      <c r="J218" s="1">
        <v>495613</v>
      </c>
      <c r="K218" s="1">
        <v>614559</v>
      </c>
      <c r="L218" s="1">
        <v>-455441</v>
      </c>
      <c r="M218">
        <v>2.12</v>
      </c>
      <c r="N218">
        <v>0</v>
      </c>
      <c r="O218">
        <v>-0.95</v>
      </c>
      <c r="P218" s="1">
        <v>2500</v>
      </c>
      <c r="Q218" s="1">
        <v>2500</v>
      </c>
      <c r="R218" s="1">
        <v>3572345</v>
      </c>
      <c r="S218">
        <v>7.08</v>
      </c>
      <c r="T218" s="1">
        <v>479999</v>
      </c>
    </row>
    <row r="219" spans="1:20" x14ac:dyDescent="0.25">
      <c r="A219" t="s">
        <v>212</v>
      </c>
      <c r="B219">
        <v>828</v>
      </c>
      <c r="C219" s="1">
        <v>1931480</v>
      </c>
      <c r="D219" s="1">
        <v>2333</v>
      </c>
      <c r="E219" s="1">
        <v>926389</v>
      </c>
      <c r="F219" s="1">
        <v>1005091</v>
      </c>
      <c r="G219" s="1">
        <v>1214</v>
      </c>
      <c r="H219" s="2">
        <v>0.52</v>
      </c>
      <c r="I219" s="1">
        <v>1931480</v>
      </c>
      <c r="J219">
        <v>0</v>
      </c>
      <c r="K219" s="1">
        <v>4714615</v>
      </c>
      <c r="L219" s="1">
        <v>3788225</v>
      </c>
      <c r="M219">
        <v>0.5</v>
      </c>
      <c r="N219">
        <v>0.26</v>
      </c>
      <c r="O219">
        <v>0.93</v>
      </c>
      <c r="P219" s="1">
        <v>2500</v>
      </c>
      <c r="Q219" s="1">
        <v>1286</v>
      </c>
      <c r="R219" s="1">
        <v>1064720</v>
      </c>
      <c r="S219">
        <v>0.53</v>
      </c>
      <c r="T219">
        <v>0</v>
      </c>
    </row>
    <row r="220" spans="1:20" x14ac:dyDescent="0.25">
      <c r="A220" t="s">
        <v>97</v>
      </c>
      <c r="B220">
        <v>91</v>
      </c>
      <c r="C220" s="1">
        <v>80000</v>
      </c>
      <c r="D220">
        <v>879</v>
      </c>
      <c r="E220" s="1">
        <v>140506</v>
      </c>
      <c r="F220">
        <v>0</v>
      </c>
      <c r="G220">
        <v>0</v>
      </c>
      <c r="H220" s="2">
        <v>0</v>
      </c>
      <c r="I220" s="1">
        <v>140506</v>
      </c>
      <c r="J220" s="1">
        <v>60506</v>
      </c>
      <c r="K220" s="1">
        <v>48398</v>
      </c>
      <c r="L220" s="1">
        <v>-31602</v>
      </c>
      <c r="M220">
        <v>1.99</v>
      </c>
      <c r="N220">
        <v>0</v>
      </c>
      <c r="O220">
        <v>-0.82</v>
      </c>
      <c r="P220" s="1">
        <v>2500</v>
      </c>
      <c r="Q220" s="1">
        <v>2500</v>
      </c>
      <c r="R220" s="1">
        <v>227500</v>
      </c>
      <c r="S220">
        <v>5.65</v>
      </c>
      <c r="T220" s="1">
        <v>32869</v>
      </c>
    </row>
    <row r="221" spans="1:20" x14ac:dyDescent="0.25">
      <c r="A221" t="s">
        <v>109</v>
      </c>
      <c r="B221" s="1">
        <v>44951</v>
      </c>
      <c r="C221" s="1">
        <v>153320683</v>
      </c>
      <c r="D221" s="1">
        <v>3411</v>
      </c>
      <c r="E221" s="1">
        <v>49315372</v>
      </c>
      <c r="F221" s="1">
        <v>104005311</v>
      </c>
      <c r="G221" s="1">
        <v>2314</v>
      </c>
      <c r="H221" s="2">
        <v>0.67800000000000005</v>
      </c>
      <c r="I221" s="1">
        <v>153320683</v>
      </c>
      <c r="J221">
        <v>0</v>
      </c>
      <c r="K221" s="1">
        <v>161008830</v>
      </c>
      <c r="L221" s="1">
        <v>111693458</v>
      </c>
      <c r="M221">
        <v>1.1599999999999999</v>
      </c>
      <c r="N221">
        <v>0.79</v>
      </c>
      <c r="O221">
        <v>0.8</v>
      </c>
      <c r="P221" s="1">
        <v>2500</v>
      </c>
      <c r="Q221">
        <v>186</v>
      </c>
      <c r="R221" s="1">
        <v>8371962</v>
      </c>
      <c r="S221">
        <v>0.85</v>
      </c>
      <c r="T221">
        <v>0</v>
      </c>
    </row>
    <row r="222" spans="1:20" x14ac:dyDescent="0.25">
      <c r="A222" t="s">
        <v>215</v>
      </c>
      <c r="B222" s="1">
        <v>4079</v>
      </c>
      <c r="C222" s="1">
        <v>7150000</v>
      </c>
      <c r="D222" s="1">
        <v>1753</v>
      </c>
      <c r="E222" s="1">
        <v>4432316</v>
      </c>
      <c r="F222" s="1">
        <v>2717684</v>
      </c>
      <c r="G222">
        <v>666</v>
      </c>
      <c r="H222" s="2">
        <v>0.38</v>
      </c>
      <c r="I222" s="1">
        <v>7150000</v>
      </c>
      <c r="J222">
        <v>0</v>
      </c>
      <c r="K222" s="1">
        <v>3333135</v>
      </c>
      <c r="L222" s="1">
        <v>-1099181</v>
      </c>
      <c r="M222">
        <v>2.6</v>
      </c>
      <c r="N222">
        <v>0.99</v>
      </c>
      <c r="O222">
        <v>-0.44</v>
      </c>
      <c r="P222" s="1">
        <v>2500</v>
      </c>
      <c r="Q222" s="1">
        <v>1834</v>
      </c>
      <c r="R222" s="1">
        <v>7479641</v>
      </c>
      <c r="S222">
        <v>3.7</v>
      </c>
      <c r="T222" s="1">
        <v>1210549</v>
      </c>
    </row>
    <row r="223" spans="1:20" x14ac:dyDescent="0.25">
      <c r="A223" t="s">
        <v>304</v>
      </c>
      <c r="B223" s="1">
        <v>3347</v>
      </c>
      <c r="C223" s="1">
        <v>5017395</v>
      </c>
      <c r="D223" s="1">
        <v>1499</v>
      </c>
      <c r="E223" s="1">
        <v>3643865</v>
      </c>
      <c r="F223" s="1">
        <v>1373530</v>
      </c>
      <c r="G223">
        <v>410</v>
      </c>
      <c r="H223" s="2">
        <v>0.27300000000000002</v>
      </c>
      <c r="I223" s="1">
        <v>5017395</v>
      </c>
      <c r="J223">
        <v>0</v>
      </c>
      <c r="K223" s="1">
        <v>1845349</v>
      </c>
      <c r="L223" s="1">
        <v>-1798516</v>
      </c>
      <c r="M223">
        <v>3.31</v>
      </c>
      <c r="N223">
        <v>0.91</v>
      </c>
      <c r="O223">
        <v>-1.24</v>
      </c>
      <c r="P223" s="1">
        <v>2500</v>
      </c>
      <c r="Q223" s="1">
        <v>2090</v>
      </c>
      <c r="R223" s="1">
        <v>6995052</v>
      </c>
      <c r="S223">
        <v>5.53</v>
      </c>
      <c r="T223" s="1">
        <v>1872258</v>
      </c>
    </row>
    <row r="224" spans="1:20" x14ac:dyDescent="0.25">
      <c r="A224" t="s">
        <v>193</v>
      </c>
      <c r="B224">
        <v>268</v>
      </c>
      <c r="C224" s="1">
        <v>362377</v>
      </c>
      <c r="D224" s="1">
        <v>1351</v>
      </c>
      <c r="E224" s="1">
        <v>431092</v>
      </c>
      <c r="F224">
        <v>0</v>
      </c>
      <c r="G224">
        <v>0</v>
      </c>
      <c r="H224" s="2">
        <v>0</v>
      </c>
      <c r="I224" s="1">
        <v>431092</v>
      </c>
      <c r="J224" s="1">
        <v>68715</v>
      </c>
      <c r="K224" s="1">
        <v>299897</v>
      </c>
      <c r="L224" s="1">
        <v>-62480</v>
      </c>
      <c r="M224">
        <v>1.36</v>
      </c>
      <c r="N224">
        <v>0</v>
      </c>
      <c r="O224">
        <v>-0.19</v>
      </c>
      <c r="P224" s="1">
        <v>2500</v>
      </c>
      <c r="Q224" s="1">
        <v>2500</v>
      </c>
      <c r="R224" s="1">
        <v>670395</v>
      </c>
      <c r="S224">
        <v>2.52</v>
      </c>
      <c r="T224" s="1">
        <v>51462</v>
      </c>
    </row>
    <row r="225" spans="1:20" x14ac:dyDescent="0.25">
      <c r="A225" t="s">
        <v>42</v>
      </c>
      <c r="B225" s="1">
        <v>2849</v>
      </c>
      <c r="C225" s="1">
        <v>4900000</v>
      </c>
      <c r="D225" s="1">
        <v>1720</v>
      </c>
      <c r="E225" s="1">
        <v>3089987</v>
      </c>
      <c r="F225" s="1">
        <v>1810013</v>
      </c>
      <c r="G225">
        <v>635</v>
      </c>
      <c r="H225" s="2">
        <v>0.36899999999999999</v>
      </c>
      <c r="I225" s="1">
        <v>4900000</v>
      </c>
      <c r="J225">
        <v>0</v>
      </c>
      <c r="K225" s="1">
        <v>5302615</v>
      </c>
      <c r="L225" s="1">
        <v>2212628</v>
      </c>
      <c r="M225">
        <v>1.1200000000000001</v>
      </c>
      <c r="N225">
        <v>0.42</v>
      </c>
      <c r="O225">
        <v>0.46</v>
      </c>
      <c r="P225" s="1">
        <v>2500</v>
      </c>
      <c r="Q225" s="1">
        <v>1865</v>
      </c>
      <c r="R225" s="1">
        <v>5311713</v>
      </c>
      <c r="S225">
        <v>1.63</v>
      </c>
      <c r="T225">
        <v>0</v>
      </c>
    </row>
    <row r="226" spans="1:20" x14ac:dyDescent="0.25">
      <c r="A226" t="s">
        <v>209</v>
      </c>
      <c r="B226">
        <v>21</v>
      </c>
      <c r="C226">
        <v>0</v>
      </c>
      <c r="D226">
        <v>0</v>
      </c>
      <c r="E226" s="1">
        <v>76705</v>
      </c>
      <c r="F226">
        <v>0</v>
      </c>
      <c r="G226">
        <v>0</v>
      </c>
      <c r="I226" s="1">
        <v>76705</v>
      </c>
      <c r="J226" s="1">
        <v>76705</v>
      </c>
      <c r="K226" s="1">
        <v>303706</v>
      </c>
      <c r="L226" s="1">
        <v>303706</v>
      </c>
      <c r="M226">
        <v>0</v>
      </c>
      <c r="N226">
        <v>0</v>
      </c>
      <c r="O226">
        <v>1.17</v>
      </c>
      <c r="P226" s="1">
        <v>2500</v>
      </c>
      <c r="Q226" s="1">
        <v>2500</v>
      </c>
      <c r="R226" s="1">
        <v>52850</v>
      </c>
      <c r="S226">
        <v>0.21</v>
      </c>
      <c r="T226">
        <v>0</v>
      </c>
    </row>
    <row r="227" spans="1:20" x14ac:dyDescent="0.25">
      <c r="A227" t="s">
        <v>172</v>
      </c>
      <c r="B227" s="1">
        <v>3497</v>
      </c>
      <c r="C227" s="1">
        <v>6570000</v>
      </c>
      <c r="D227" s="1">
        <v>1879</v>
      </c>
      <c r="E227" s="1">
        <v>3841754</v>
      </c>
      <c r="F227" s="1">
        <v>2728246</v>
      </c>
      <c r="G227">
        <v>780</v>
      </c>
      <c r="H227" s="2">
        <v>0.41499999999999998</v>
      </c>
      <c r="I227" s="1">
        <v>6570000</v>
      </c>
      <c r="J227">
        <v>0</v>
      </c>
      <c r="K227" s="1">
        <v>2450917</v>
      </c>
      <c r="L227" s="1">
        <v>-1390837</v>
      </c>
      <c r="M227">
        <v>3.24</v>
      </c>
      <c r="N227">
        <v>1.34</v>
      </c>
      <c r="O227">
        <v>-0.72</v>
      </c>
      <c r="P227" s="1">
        <v>2500</v>
      </c>
      <c r="Q227" s="1">
        <v>1720</v>
      </c>
      <c r="R227" s="1">
        <v>6014070</v>
      </c>
      <c r="S227">
        <v>4.3099999999999996</v>
      </c>
      <c r="T227" s="1">
        <v>1465980</v>
      </c>
    </row>
    <row r="228" spans="1:20" x14ac:dyDescent="0.25">
      <c r="A228" t="s">
        <v>124</v>
      </c>
      <c r="B228" s="1">
        <v>8621</v>
      </c>
      <c r="C228" s="1">
        <v>21750000</v>
      </c>
      <c r="D228" s="1">
        <v>2523</v>
      </c>
      <c r="E228" s="1">
        <v>9337880</v>
      </c>
      <c r="F228" s="1">
        <v>12412120</v>
      </c>
      <c r="G228" s="1">
        <v>1440</v>
      </c>
      <c r="H228" s="2">
        <v>0.56999999999999995</v>
      </c>
      <c r="I228" s="1">
        <v>21750000</v>
      </c>
      <c r="J228">
        <v>0</v>
      </c>
      <c r="K228" s="1">
        <v>11524052</v>
      </c>
      <c r="L228" s="1">
        <v>2186171</v>
      </c>
      <c r="M228">
        <v>2.2999999999999998</v>
      </c>
      <c r="N228">
        <v>1.31</v>
      </c>
      <c r="O228">
        <v>0.18</v>
      </c>
      <c r="P228" s="1">
        <v>2500</v>
      </c>
      <c r="Q228" s="1">
        <v>1060</v>
      </c>
      <c r="R228" s="1">
        <v>9139316</v>
      </c>
      <c r="S228">
        <v>2.2799999999999998</v>
      </c>
      <c r="T228">
        <v>0</v>
      </c>
    </row>
    <row r="229" spans="1:20" x14ac:dyDescent="0.25">
      <c r="A229" t="s">
        <v>220</v>
      </c>
      <c r="B229">
        <v>90</v>
      </c>
      <c r="C229">
        <v>0</v>
      </c>
      <c r="D229">
        <v>0</v>
      </c>
      <c r="E229" s="1">
        <v>157198</v>
      </c>
      <c r="F229">
        <v>0</v>
      </c>
      <c r="G229">
        <v>0</v>
      </c>
      <c r="I229" s="1">
        <v>157198</v>
      </c>
      <c r="J229" s="1">
        <v>157198</v>
      </c>
      <c r="K229" s="1">
        <v>146490</v>
      </c>
      <c r="L229" s="1">
        <v>146490</v>
      </c>
      <c r="M229">
        <v>0</v>
      </c>
      <c r="N229">
        <v>0</v>
      </c>
      <c r="O229">
        <v>1.17</v>
      </c>
      <c r="P229" s="1">
        <v>2500</v>
      </c>
      <c r="Q229" s="1">
        <v>2500</v>
      </c>
      <c r="R229" s="1">
        <v>224906</v>
      </c>
      <c r="S229">
        <v>1.67</v>
      </c>
      <c r="T229">
        <v>0</v>
      </c>
    </row>
    <row r="230" spans="1:20" x14ac:dyDescent="0.25">
      <c r="A230" t="s">
        <v>116</v>
      </c>
      <c r="B230">
        <v>43</v>
      </c>
      <c r="C230" s="1">
        <v>289178</v>
      </c>
      <c r="D230" s="1">
        <v>6694</v>
      </c>
      <c r="E230" s="1">
        <v>286317</v>
      </c>
      <c r="F230" s="1">
        <v>2861</v>
      </c>
      <c r="G230">
        <v>66</v>
      </c>
      <c r="H230" s="2">
        <v>8.9999999999999993E-3</v>
      </c>
      <c r="I230" s="1">
        <v>289178</v>
      </c>
      <c r="J230">
        <v>0</v>
      </c>
      <c r="K230" s="1">
        <v>200176</v>
      </c>
      <c r="L230" s="1">
        <v>-86141</v>
      </c>
      <c r="M230">
        <v>1.7</v>
      </c>
      <c r="N230">
        <v>0.02</v>
      </c>
      <c r="O230">
        <v>-0.51</v>
      </c>
      <c r="P230" s="1">
        <v>2500</v>
      </c>
      <c r="Q230" s="1">
        <v>2434</v>
      </c>
      <c r="R230" s="1">
        <v>105139</v>
      </c>
      <c r="S230">
        <v>0.64</v>
      </c>
      <c r="T230" s="1">
        <v>87402</v>
      </c>
    </row>
    <row r="231" spans="1:20" x14ac:dyDescent="0.25">
      <c r="A231" t="s">
        <v>232</v>
      </c>
      <c r="B231" s="1">
        <v>9711</v>
      </c>
      <c r="C231" s="1">
        <v>19620000</v>
      </c>
      <c r="D231" s="1">
        <v>2020</v>
      </c>
      <c r="E231" s="1">
        <v>10400569</v>
      </c>
      <c r="F231" s="1">
        <v>9219431</v>
      </c>
      <c r="G231">
        <v>949</v>
      </c>
      <c r="H231" s="2">
        <v>0.46899999999999997</v>
      </c>
      <c r="I231" s="1">
        <v>19620000</v>
      </c>
      <c r="J231">
        <v>0</v>
      </c>
      <c r="K231" s="1">
        <v>8537690</v>
      </c>
      <c r="L231" s="1">
        <v>-1862879</v>
      </c>
      <c r="M231">
        <v>2.8</v>
      </c>
      <c r="N231">
        <v>1.32</v>
      </c>
      <c r="O231">
        <v>-0.31</v>
      </c>
      <c r="P231" s="1">
        <v>2500</v>
      </c>
      <c r="Q231" s="1">
        <v>1551</v>
      </c>
      <c r="R231" s="1">
        <v>15057180</v>
      </c>
      <c r="S231">
        <v>3.46</v>
      </c>
      <c r="T231" s="1">
        <v>2201047</v>
      </c>
    </row>
    <row r="232" spans="1:20" x14ac:dyDescent="0.25">
      <c r="A232" t="s">
        <v>122</v>
      </c>
      <c r="B232" s="1">
        <v>5908</v>
      </c>
      <c r="C232" s="1">
        <v>12652015</v>
      </c>
      <c r="D232" s="1">
        <v>2142</v>
      </c>
      <c r="E232" s="1">
        <v>6185138</v>
      </c>
      <c r="F232" s="1">
        <v>6466877</v>
      </c>
      <c r="G232" s="1">
        <v>1095</v>
      </c>
      <c r="H232" s="2">
        <v>0.51100000000000001</v>
      </c>
      <c r="I232" s="1">
        <v>12652015</v>
      </c>
      <c r="J232">
        <v>0</v>
      </c>
      <c r="K232" s="1">
        <v>7870667</v>
      </c>
      <c r="L232" s="1">
        <v>1685529</v>
      </c>
      <c r="M232">
        <v>1.95</v>
      </c>
      <c r="N232">
        <v>1</v>
      </c>
      <c r="O232">
        <v>0.22</v>
      </c>
      <c r="P232" s="1">
        <v>2500</v>
      </c>
      <c r="Q232" s="1">
        <v>1405</v>
      </c>
      <c r="R232" s="1">
        <v>8302721</v>
      </c>
      <c r="S232">
        <v>2.27</v>
      </c>
      <c r="T232">
        <v>0</v>
      </c>
    </row>
    <row r="233" spans="1:20" x14ac:dyDescent="0.25">
      <c r="A233" t="s">
        <v>82</v>
      </c>
      <c r="B233">
        <v>371</v>
      </c>
      <c r="C233" s="1">
        <v>686830</v>
      </c>
      <c r="D233" s="1">
        <v>1852</v>
      </c>
      <c r="E233" s="1">
        <v>475358</v>
      </c>
      <c r="F233" s="1">
        <v>211472</v>
      </c>
      <c r="G233">
        <v>570</v>
      </c>
      <c r="H233" s="2">
        <v>0.307</v>
      </c>
      <c r="I233" s="1">
        <v>686830</v>
      </c>
      <c r="J233">
        <v>0</v>
      </c>
      <c r="K233" s="1">
        <v>241831</v>
      </c>
      <c r="L233" s="1">
        <v>-233527</v>
      </c>
      <c r="M233">
        <v>3.46</v>
      </c>
      <c r="N233">
        <v>1.07</v>
      </c>
      <c r="O233">
        <v>-1.23</v>
      </c>
      <c r="P233" s="1">
        <v>2500</v>
      </c>
      <c r="Q233" s="1">
        <v>1930</v>
      </c>
      <c r="R233" s="1">
        <v>715427</v>
      </c>
      <c r="S233">
        <v>4.67</v>
      </c>
      <c r="T233" s="1">
        <v>243191</v>
      </c>
    </row>
    <row r="234" spans="1:20" x14ac:dyDescent="0.25">
      <c r="A234" t="s">
        <v>187</v>
      </c>
      <c r="B234">
        <v>514</v>
      </c>
      <c r="C234" s="1">
        <v>669000</v>
      </c>
      <c r="D234" s="1">
        <v>1301</v>
      </c>
      <c r="E234" s="1">
        <v>647316</v>
      </c>
      <c r="F234" s="1">
        <v>21684</v>
      </c>
      <c r="G234">
        <v>42</v>
      </c>
      <c r="H234" s="2">
        <v>3.2000000000000001E-2</v>
      </c>
      <c r="I234" s="1">
        <v>669000</v>
      </c>
      <c r="J234">
        <v>0</v>
      </c>
      <c r="K234" s="1">
        <v>202815</v>
      </c>
      <c r="L234" s="1">
        <v>-444501</v>
      </c>
      <c r="M234">
        <v>3.79</v>
      </c>
      <c r="N234">
        <v>0.12</v>
      </c>
      <c r="O234">
        <v>-2.5</v>
      </c>
      <c r="P234" s="1">
        <v>2500</v>
      </c>
      <c r="Q234" s="1">
        <v>2458</v>
      </c>
      <c r="R234" s="1">
        <v>1263416</v>
      </c>
      <c r="S234">
        <v>7.28</v>
      </c>
      <c r="T234" s="1">
        <v>440807</v>
      </c>
    </row>
    <row r="235" spans="1:20" x14ac:dyDescent="0.25">
      <c r="A235" t="s">
        <v>132</v>
      </c>
      <c r="B235" s="1">
        <v>9769</v>
      </c>
      <c r="C235" s="1">
        <v>17746000</v>
      </c>
      <c r="D235" s="1">
        <v>1817</v>
      </c>
      <c r="E235" s="1">
        <v>10557928</v>
      </c>
      <c r="F235" s="1">
        <v>7188072</v>
      </c>
      <c r="G235">
        <v>736</v>
      </c>
      <c r="H235" s="2">
        <v>0.40500000000000003</v>
      </c>
      <c r="I235" s="1">
        <v>17746000</v>
      </c>
      <c r="J235">
        <v>0</v>
      </c>
      <c r="K235" s="1">
        <v>8784405</v>
      </c>
      <c r="L235" s="1">
        <v>-1773523</v>
      </c>
      <c r="M235">
        <v>2.46</v>
      </c>
      <c r="N235">
        <v>1</v>
      </c>
      <c r="O235">
        <v>-0.28999999999999998</v>
      </c>
      <c r="P235" s="1">
        <v>2500</v>
      </c>
      <c r="Q235" s="1">
        <v>1764</v>
      </c>
      <c r="R235" s="1">
        <v>17234837</v>
      </c>
      <c r="S235">
        <v>3.39</v>
      </c>
      <c r="T235" s="1">
        <v>2118525</v>
      </c>
    </row>
    <row r="236" spans="1:20" x14ac:dyDescent="0.25">
      <c r="A236" t="s">
        <v>103</v>
      </c>
      <c r="B236" s="1">
        <v>1647</v>
      </c>
      <c r="C236" s="1">
        <v>3900000</v>
      </c>
      <c r="D236" s="1">
        <v>2368</v>
      </c>
      <c r="E236" s="1">
        <v>1878005</v>
      </c>
      <c r="F236" s="1">
        <v>2021995</v>
      </c>
      <c r="G236" s="1">
        <v>1228</v>
      </c>
      <c r="H236" s="2">
        <v>0.51800000000000002</v>
      </c>
      <c r="I236" s="1">
        <v>3900000</v>
      </c>
      <c r="J236">
        <v>0</v>
      </c>
      <c r="K236" s="1">
        <v>5178829</v>
      </c>
      <c r="L236" s="1">
        <v>3300823</v>
      </c>
      <c r="M236">
        <v>0.92</v>
      </c>
      <c r="N236">
        <v>0.48</v>
      </c>
      <c r="O236">
        <v>0.73</v>
      </c>
      <c r="P236" s="1">
        <v>2500</v>
      </c>
      <c r="Q236" s="1">
        <v>1272</v>
      </c>
      <c r="R236" s="1">
        <v>2095649</v>
      </c>
      <c r="S236">
        <v>0.97</v>
      </c>
      <c r="T236">
        <v>0</v>
      </c>
    </row>
    <row r="237" spans="1:20" x14ac:dyDescent="0.25">
      <c r="A237" t="s">
        <v>170</v>
      </c>
      <c r="B237">
        <v>369</v>
      </c>
      <c r="C237" s="1">
        <v>560000</v>
      </c>
      <c r="D237" s="1">
        <v>1520</v>
      </c>
      <c r="E237" s="1">
        <v>391193</v>
      </c>
      <c r="F237" s="1">
        <v>168807</v>
      </c>
      <c r="G237">
        <v>458</v>
      </c>
      <c r="H237" s="2">
        <v>0.30099999999999999</v>
      </c>
      <c r="I237" s="1">
        <v>560000</v>
      </c>
      <c r="J237">
        <v>0</v>
      </c>
      <c r="K237" s="1">
        <v>313186</v>
      </c>
      <c r="L237" s="1">
        <v>-78007</v>
      </c>
      <c r="M237">
        <v>2.17</v>
      </c>
      <c r="N237">
        <v>0.66</v>
      </c>
      <c r="O237">
        <v>-0.35</v>
      </c>
      <c r="P237" s="1">
        <v>2500</v>
      </c>
      <c r="Q237" s="1">
        <v>2042</v>
      </c>
      <c r="R237" s="1">
        <v>752518</v>
      </c>
      <c r="S237">
        <v>3.58</v>
      </c>
      <c r="T237" s="1">
        <v>89801</v>
      </c>
    </row>
    <row r="238" spans="1:20" x14ac:dyDescent="0.25">
      <c r="A238" t="s">
        <v>238</v>
      </c>
      <c r="B238" s="1">
        <v>28410</v>
      </c>
      <c r="C238" s="1">
        <v>61323708</v>
      </c>
      <c r="D238" s="1">
        <v>2159</v>
      </c>
      <c r="E238" s="1">
        <v>31566822</v>
      </c>
      <c r="F238" s="1">
        <v>29756886</v>
      </c>
      <c r="G238" s="1">
        <v>1047</v>
      </c>
      <c r="H238" s="2">
        <v>0.48499999999999999</v>
      </c>
      <c r="I238" s="1">
        <v>61323708</v>
      </c>
      <c r="J238">
        <v>0</v>
      </c>
      <c r="K238" s="1">
        <v>21115634</v>
      </c>
      <c r="L238" s="1">
        <v>-10451188</v>
      </c>
      <c r="M238">
        <v>3.54</v>
      </c>
      <c r="N238">
        <v>1.72</v>
      </c>
      <c r="O238">
        <v>-0.65</v>
      </c>
      <c r="P238" s="1">
        <v>2500</v>
      </c>
      <c r="Q238" s="1">
        <v>1453</v>
      </c>
      <c r="R238" s="1">
        <v>41267412</v>
      </c>
      <c r="S238">
        <v>4.0999999999999996</v>
      </c>
      <c r="T238" s="1">
        <v>11294958</v>
      </c>
    </row>
    <row r="239" spans="1:20" x14ac:dyDescent="0.25">
      <c r="A239" t="s">
        <v>162</v>
      </c>
      <c r="B239">
        <v>71</v>
      </c>
      <c r="C239" s="1">
        <v>285000</v>
      </c>
      <c r="D239" s="1">
        <v>4039</v>
      </c>
      <c r="E239" s="1">
        <v>246067</v>
      </c>
      <c r="F239" s="1">
        <v>38933</v>
      </c>
      <c r="G239">
        <v>552</v>
      </c>
      <c r="H239" s="2">
        <v>0.13600000000000001</v>
      </c>
      <c r="I239" s="1">
        <v>285000</v>
      </c>
      <c r="J239">
        <v>0</v>
      </c>
      <c r="K239" s="1">
        <v>102149</v>
      </c>
      <c r="L239" s="1">
        <v>-143918</v>
      </c>
      <c r="M239">
        <v>3.4</v>
      </c>
      <c r="N239">
        <v>0.46</v>
      </c>
      <c r="O239">
        <v>-1.77</v>
      </c>
      <c r="P239" s="1">
        <v>2500</v>
      </c>
      <c r="Q239" s="1">
        <v>1948</v>
      </c>
      <c r="R239" s="1">
        <v>137464</v>
      </c>
      <c r="S239">
        <v>2.1</v>
      </c>
      <c r="T239" s="1">
        <v>148000</v>
      </c>
    </row>
    <row r="240" spans="1:20" x14ac:dyDescent="0.25">
      <c r="A240" t="s">
        <v>298</v>
      </c>
      <c r="B240">
        <v>155</v>
      </c>
      <c r="C240" s="1">
        <v>330000</v>
      </c>
      <c r="D240" s="1">
        <v>2122</v>
      </c>
      <c r="E240" s="1">
        <v>293025</v>
      </c>
      <c r="F240" s="1">
        <v>36975</v>
      </c>
      <c r="G240">
        <v>238</v>
      </c>
      <c r="H240" s="2">
        <v>0.112</v>
      </c>
      <c r="I240" s="1">
        <v>330000</v>
      </c>
      <c r="J240">
        <v>0</v>
      </c>
      <c r="K240" s="1">
        <v>229153</v>
      </c>
      <c r="L240" s="1">
        <v>-63872</v>
      </c>
      <c r="M240">
        <v>1.76</v>
      </c>
      <c r="N240">
        <v>0.2</v>
      </c>
      <c r="O240">
        <v>-0.39</v>
      </c>
      <c r="P240" s="1">
        <v>2500</v>
      </c>
      <c r="Q240" s="1">
        <v>2262</v>
      </c>
      <c r="R240" s="1">
        <v>351745</v>
      </c>
      <c r="S240">
        <v>2.0699999999999998</v>
      </c>
      <c r="T240" s="1">
        <v>73029</v>
      </c>
    </row>
    <row r="241" spans="1:20" x14ac:dyDescent="0.25">
      <c r="A241" t="s">
        <v>237</v>
      </c>
      <c r="B241" s="1">
        <v>4876</v>
      </c>
      <c r="C241" s="1">
        <v>10830962</v>
      </c>
      <c r="D241" s="1">
        <v>2221</v>
      </c>
      <c r="E241" s="1">
        <v>5319588</v>
      </c>
      <c r="F241" s="1">
        <v>5511374</v>
      </c>
      <c r="G241" s="1">
        <v>1130</v>
      </c>
      <c r="H241" s="2">
        <v>0.50800000000000001</v>
      </c>
      <c r="I241" s="1">
        <v>10830962</v>
      </c>
      <c r="J241">
        <v>0</v>
      </c>
      <c r="K241" s="1">
        <v>6922673</v>
      </c>
      <c r="L241" s="1">
        <v>1603085</v>
      </c>
      <c r="M241">
        <v>1.91</v>
      </c>
      <c r="N241">
        <v>0.97</v>
      </c>
      <c r="O241">
        <v>0.23</v>
      </c>
      <c r="P241" s="1">
        <v>2500</v>
      </c>
      <c r="Q241" s="1">
        <v>1370</v>
      </c>
      <c r="R241" s="1">
        <v>6679537</v>
      </c>
      <c r="S241">
        <v>2.15</v>
      </c>
      <c r="T241">
        <v>0</v>
      </c>
    </row>
    <row r="242" spans="1:20" x14ac:dyDescent="0.25">
      <c r="A242" t="s">
        <v>75</v>
      </c>
      <c r="B242">
        <v>15</v>
      </c>
      <c r="C242">
        <v>0</v>
      </c>
      <c r="D242">
        <v>0</v>
      </c>
      <c r="E242" s="1">
        <v>53571</v>
      </c>
      <c r="F242">
        <v>0</v>
      </c>
      <c r="G242">
        <v>0</v>
      </c>
      <c r="I242" s="1">
        <v>53571</v>
      </c>
      <c r="J242" s="1">
        <v>53571</v>
      </c>
      <c r="K242" s="1">
        <v>17663</v>
      </c>
      <c r="L242" s="1">
        <v>17663</v>
      </c>
      <c r="M242">
        <v>0</v>
      </c>
      <c r="N242">
        <v>0</v>
      </c>
      <c r="O242">
        <v>1.17</v>
      </c>
      <c r="P242" s="1">
        <v>2500</v>
      </c>
      <c r="Q242" s="1">
        <v>2500</v>
      </c>
      <c r="R242" s="1">
        <v>36250</v>
      </c>
      <c r="S242">
        <v>2.5</v>
      </c>
      <c r="T242">
        <v>0</v>
      </c>
    </row>
    <row r="243" spans="1:20" x14ac:dyDescent="0.25">
      <c r="A243" t="s">
        <v>55</v>
      </c>
      <c r="B243">
        <v>26</v>
      </c>
      <c r="C243">
        <v>0</v>
      </c>
      <c r="D243">
        <v>0</v>
      </c>
      <c r="E243" s="1">
        <v>85147</v>
      </c>
      <c r="F243">
        <v>0</v>
      </c>
      <c r="G243">
        <v>0</v>
      </c>
      <c r="I243" s="1">
        <v>85147</v>
      </c>
      <c r="J243" s="1">
        <v>85147</v>
      </c>
      <c r="K243" s="1">
        <v>32609</v>
      </c>
      <c r="L243" s="1">
        <v>32609</v>
      </c>
      <c r="M243">
        <v>0</v>
      </c>
      <c r="N243">
        <v>0</v>
      </c>
      <c r="O243">
        <v>1.17</v>
      </c>
      <c r="P243" s="1">
        <v>2500</v>
      </c>
      <c r="Q243" s="1">
        <v>2500</v>
      </c>
      <c r="R243" s="1">
        <v>65675</v>
      </c>
      <c r="S243">
        <v>2.4500000000000002</v>
      </c>
      <c r="T243">
        <v>0</v>
      </c>
    </row>
    <row r="244" spans="1:20" x14ac:dyDescent="0.25">
      <c r="A244" t="s">
        <v>34</v>
      </c>
      <c r="B244">
        <v>19</v>
      </c>
      <c r="C244">
        <v>0</v>
      </c>
      <c r="D244">
        <v>0</v>
      </c>
      <c r="E244" s="1">
        <v>78622</v>
      </c>
      <c r="F244">
        <v>0</v>
      </c>
      <c r="G244">
        <v>0</v>
      </c>
      <c r="I244" s="1">
        <v>78622</v>
      </c>
      <c r="J244" s="1">
        <v>78622</v>
      </c>
      <c r="K244" s="1">
        <v>29953</v>
      </c>
      <c r="L244" s="1">
        <v>29953</v>
      </c>
      <c r="M244">
        <v>0</v>
      </c>
      <c r="N244">
        <v>0</v>
      </c>
      <c r="O244">
        <v>1.17</v>
      </c>
      <c r="P244" s="1">
        <v>2500</v>
      </c>
      <c r="Q244" s="1">
        <v>2500</v>
      </c>
      <c r="R244" s="1">
        <v>46500</v>
      </c>
      <c r="S244">
        <v>1.82</v>
      </c>
      <c r="T244">
        <v>0</v>
      </c>
    </row>
    <row r="245" spans="1:20" x14ac:dyDescent="0.25">
      <c r="A245" t="s">
        <v>194</v>
      </c>
      <c r="B245" s="1">
        <v>2851</v>
      </c>
      <c r="C245" s="1">
        <v>6406105</v>
      </c>
      <c r="D245" s="1">
        <v>2247</v>
      </c>
      <c r="E245" s="1">
        <v>3047663</v>
      </c>
      <c r="F245" s="1">
        <v>3358442</v>
      </c>
      <c r="G245" s="1">
        <v>1178</v>
      </c>
      <c r="H245" s="2">
        <v>0.52400000000000002</v>
      </c>
      <c r="I245" s="1">
        <v>6406105</v>
      </c>
      <c r="J245">
        <v>0</v>
      </c>
      <c r="K245" s="1">
        <v>3427106</v>
      </c>
      <c r="L245" s="1">
        <v>379443</v>
      </c>
      <c r="M245">
        <v>2.2799999999999998</v>
      </c>
      <c r="N245">
        <v>1.19</v>
      </c>
      <c r="O245">
        <v>0.09</v>
      </c>
      <c r="P245" s="1">
        <v>2500</v>
      </c>
      <c r="Q245" s="1">
        <v>1322</v>
      </c>
      <c r="R245" s="1">
        <v>3770272</v>
      </c>
      <c r="S245">
        <v>2.5299999999999998</v>
      </c>
      <c r="T245">
        <v>0</v>
      </c>
    </row>
    <row r="246" spans="1:20" x14ac:dyDescent="0.25">
      <c r="A246" t="s">
        <v>294</v>
      </c>
      <c r="B246">
        <v>43</v>
      </c>
      <c r="C246" s="1">
        <v>110000</v>
      </c>
      <c r="D246" s="1">
        <v>2578</v>
      </c>
      <c r="E246" s="1">
        <v>117714</v>
      </c>
      <c r="F246">
        <v>0</v>
      </c>
      <c r="G246">
        <v>0</v>
      </c>
      <c r="H246" s="2">
        <v>0</v>
      </c>
      <c r="I246" s="1">
        <v>117714</v>
      </c>
      <c r="J246" s="1">
        <v>7714</v>
      </c>
      <c r="K246" s="1">
        <v>42306</v>
      </c>
      <c r="L246" s="1">
        <v>-67694</v>
      </c>
      <c r="M246">
        <v>3.17</v>
      </c>
      <c r="N246">
        <v>0</v>
      </c>
      <c r="O246">
        <v>-2</v>
      </c>
      <c r="P246" s="1">
        <v>2500</v>
      </c>
      <c r="Q246" s="1">
        <v>2500</v>
      </c>
      <c r="R246" s="1">
        <v>106675</v>
      </c>
      <c r="S246">
        <v>3.07</v>
      </c>
      <c r="T246" s="1">
        <v>69384</v>
      </c>
    </row>
    <row r="247" spans="1:20" x14ac:dyDescent="0.25">
      <c r="A247" t="s">
        <v>223</v>
      </c>
      <c r="B247">
        <v>913</v>
      </c>
      <c r="C247">
        <v>0</v>
      </c>
      <c r="D247">
        <v>0</v>
      </c>
      <c r="E247" s="1">
        <v>994707</v>
      </c>
      <c r="F247">
        <v>0</v>
      </c>
      <c r="G247">
        <v>0</v>
      </c>
      <c r="I247" s="1">
        <v>994707</v>
      </c>
      <c r="J247" s="1">
        <v>994707</v>
      </c>
      <c r="K247" s="1">
        <v>902738</v>
      </c>
      <c r="L247" s="1">
        <v>902738</v>
      </c>
      <c r="M247">
        <v>0</v>
      </c>
      <c r="N247">
        <v>0</v>
      </c>
      <c r="O247">
        <v>1.17</v>
      </c>
      <c r="P247" s="1">
        <v>2500</v>
      </c>
      <c r="Q247" s="1">
        <v>2500</v>
      </c>
      <c r="R247" s="1">
        <v>2282386</v>
      </c>
      <c r="S247">
        <v>3</v>
      </c>
      <c r="T247">
        <v>0</v>
      </c>
    </row>
    <row r="248" spans="1:20" x14ac:dyDescent="0.25">
      <c r="A248" t="s">
        <v>234</v>
      </c>
      <c r="B248" s="1">
        <v>1973</v>
      </c>
      <c r="C248" s="1">
        <v>4341193</v>
      </c>
      <c r="D248" s="1">
        <v>2200</v>
      </c>
      <c r="E248" s="1">
        <v>2108661</v>
      </c>
      <c r="F248" s="1">
        <v>2232532</v>
      </c>
      <c r="G248" s="1">
        <v>1132</v>
      </c>
      <c r="H248" s="2">
        <v>0.51400000000000001</v>
      </c>
      <c r="I248" s="1">
        <v>4341193</v>
      </c>
      <c r="J248">
        <v>0</v>
      </c>
      <c r="K248" s="1">
        <v>1540058</v>
      </c>
      <c r="L248" s="1">
        <v>-568603</v>
      </c>
      <c r="M248">
        <v>3.39</v>
      </c>
      <c r="N248">
        <v>1.75</v>
      </c>
      <c r="O248">
        <v>-0.48</v>
      </c>
      <c r="P248" s="1">
        <v>2500</v>
      </c>
      <c r="Q248" s="1">
        <v>1368</v>
      </c>
      <c r="R248" s="1">
        <v>2699700</v>
      </c>
      <c r="S248">
        <v>3.86</v>
      </c>
      <c r="T248" s="1">
        <v>612536</v>
      </c>
    </row>
    <row r="249" spans="1:20" x14ac:dyDescent="0.25">
      <c r="A249" t="s">
        <v>258</v>
      </c>
      <c r="B249">
        <v>105</v>
      </c>
      <c r="C249" s="1">
        <v>48500</v>
      </c>
      <c r="D249">
        <v>462</v>
      </c>
      <c r="E249" s="1">
        <v>113252</v>
      </c>
      <c r="F249">
        <v>0</v>
      </c>
      <c r="G249">
        <v>0</v>
      </c>
      <c r="H249" s="2">
        <v>0</v>
      </c>
      <c r="I249" s="1">
        <v>113252</v>
      </c>
      <c r="J249" s="1">
        <v>64752</v>
      </c>
      <c r="K249" s="1">
        <v>51518</v>
      </c>
      <c r="L249" s="1">
        <v>3018</v>
      </c>
      <c r="M249">
        <v>1.1200000000000001</v>
      </c>
      <c r="N249">
        <v>0</v>
      </c>
      <c r="O249">
        <v>0.05</v>
      </c>
      <c r="P249" s="1">
        <v>2500</v>
      </c>
      <c r="Q249" s="1">
        <v>2500</v>
      </c>
      <c r="R249" s="1">
        <v>262203</v>
      </c>
      <c r="S249">
        <v>6.05</v>
      </c>
      <c r="T249">
        <v>0</v>
      </c>
    </row>
    <row r="250" spans="1:20" x14ac:dyDescent="0.25">
      <c r="A250" t="s">
        <v>199</v>
      </c>
      <c r="B250" s="1">
        <v>7942</v>
      </c>
      <c r="C250" s="1">
        <v>17394234</v>
      </c>
      <c r="D250" s="1">
        <v>2190</v>
      </c>
      <c r="E250" s="1">
        <v>8555208</v>
      </c>
      <c r="F250" s="1">
        <v>8839026</v>
      </c>
      <c r="G250" s="1">
        <v>1113</v>
      </c>
      <c r="H250" s="2">
        <v>0.50800000000000001</v>
      </c>
      <c r="I250" s="1">
        <v>17394234</v>
      </c>
      <c r="J250">
        <v>0</v>
      </c>
      <c r="K250" s="1">
        <v>7090312</v>
      </c>
      <c r="L250" s="1">
        <v>-1464895</v>
      </c>
      <c r="M250">
        <v>2.99</v>
      </c>
      <c r="N250">
        <v>1.52</v>
      </c>
      <c r="O250">
        <v>-0.3</v>
      </c>
      <c r="P250" s="1">
        <v>2500</v>
      </c>
      <c r="Q250" s="1">
        <v>1387</v>
      </c>
      <c r="R250" s="1">
        <v>11015425</v>
      </c>
      <c r="S250">
        <v>3.41</v>
      </c>
      <c r="T250" s="1">
        <v>1747100</v>
      </c>
    </row>
    <row r="251" spans="1:20" x14ac:dyDescent="0.25">
      <c r="A251" t="s">
        <v>307</v>
      </c>
      <c r="B251" s="1">
        <v>5875</v>
      </c>
      <c r="C251" s="1">
        <v>1422595</v>
      </c>
      <c r="D251">
        <v>242</v>
      </c>
      <c r="E251" s="1">
        <v>6334653</v>
      </c>
      <c r="F251">
        <v>0</v>
      </c>
      <c r="G251">
        <v>0</v>
      </c>
      <c r="H251" s="2">
        <v>0</v>
      </c>
      <c r="I251" s="1">
        <v>6334653</v>
      </c>
      <c r="J251" s="1">
        <v>4912058</v>
      </c>
      <c r="K251" s="1">
        <v>1528505</v>
      </c>
      <c r="L251" s="1">
        <v>105910</v>
      </c>
      <c r="M251">
        <v>1.1299999999999999</v>
      </c>
      <c r="N251">
        <v>0</v>
      </c>
      <c r="O251">
        <v>0.04</v>
      </c>
      <c r="P251" s="1">
        <v>2500</v>
      </c>
      <c r="Q251" s="1">
        <v>2500</v>
      </c>
      <c r="R251" s="1">
        <v>14687833</v>
      </c>
      <c r="S251">
        <v>11.71</v>
      </c>
      <c r="T251">
        <v>0</v>
      </c>
    </row>
    <row r="252" spans="1:20" x14ac:dyDescent="0.25">
      <c r="A252" t="s">
        <v>196</v>
      </c>
      <c r="B252" s="1">
        <v>27771</v>
      </c>
      <c r="C252" s="1">
        <v>82000000</v>
      </c>
      <c r="D252" s="1">
        <v>2953</v>
      </c>
      <c r="E252" s="1">
        <v>30913751</v>
      </c>
      <c r="F252" s="1">
        <v>51086249</v>
      </c>
      <c r="G252" s="1">
        <v>1840</v>
      </c>
      <c r="H252" s="2">
        <v>0.623</v>
      </c>
      <c r="I252" s="1">
        <v>82000000</v>
      </c>
      <c r="J252">
        <v>0</v>
      </c>
      <c r="K252" s="1">
        <v>26957459</v>
      </c>
      <c r="L252" s="1">
        <v>-3956292</v>
      </c>
      <c r="M252">
        <v>3.71</v>
      </c>
      <c r="N252">
        <v>2.31</v>
      </c>
      <c r="O252">
        <v>-0.23</v>
      </c>
      <c r="P252" s="1">
        <v>2500</v>
      </c>
      <c r="Q252">
        <v>660</v>
      </c>
      <c r="R252" s="1">
        <v>18342172</v>
      </c>
      <c r="S252">
        <v>3.14</v>
      </c>
      <c r="T252" s="1">
        <v>5033540</v>
      </c>
    </row>
    <row r="253" spans="1:20" x14ac:dyDescent="0.25">
      <c r="A253" t="s">
        <v>94</v>
      </c>
      <c r="B253">
        <v>186</v>
      </c>
      <c r="C253" s="1">
        <v>100000</v>
      </c>
      <c r="D253">
        <v>537</v>
      </c>
      <c r="E253" s="1">
        <v>340141</v>
      </c>
      <c r="F253">
        <v>0</v>
      </c>
      <c r="G253">
        <v>0</v>
      </c>
      <c r="H253" s="2">
        <v>0</v>
      </c>
      <c r="I253" s="1">
        <v>340141</v>
      </c>
      <c r="J253" s="1">
        <v>240141</v>
      </c>
      <c r="K253" s="1">
        <v>18782</v>
      </c>
      <c r="L253" s="1">
        <v>-81218</v>
      </c>
      <c r="M253">
        <v>5.41</v>
      </c>
      <c r="N253">
        <v>0</v>
      </c>
      <c r="O253">
        <v>-4.24</v>
      </c>
      <c r="P253" s="1">
        <v>2500</v>
      </c>
      <c r="Q253" s="1">
        <v>2500</v>
      </c>
      <c r="R253" s="1">
        <v>465482</v>
      </c>
      <c r="S253">
        <v>25.18</v>
      </c>
      <c r="T253" s="1">
        <v>78373</v>
      </c>
    </row>
    <row r="254" spans="1:20" x14ac:dyDescent="0.25">
      <c r="A254" t="s">
        <v>121</v>
      </c>
      <c r="B254" s="1">
        <v>7229</v>
      </c>
      <c r="C254" s="1">
        <v>15177286</v>
      </c>
      <c r="D254" s="1">
        <v>2099</v>
      </c>
      <c r="E254" s="1">
        <v>7815241</v>
      </c>
      <c r="F254" s="1">
        <v>7362045</v>
      </c>
      <c r="G254" s="1">
        <v>1018</v>
      </c>
      <c r="H254" s="2">
        <v>0.48499999999999999</v>
      </c>
      <c r="I254" s="1">
        <v>15177286</v>
      </c>
      <c r="J254">
        <v>0</v>
      </c>
      <c r="K254" s="1">
        <v>6050937</v>
      </c>
      <c r="L254" s="1">
        <v>-1764304</v>
      </c>
      <c r="M254">
        <v>3.05</v>
      </c>
      <c r="N254">
        <v>1.48</v>
      </c>
      <c r="O254">
        <v>-0.4</v>
      </c>
      <c r="P254" s="1">
        <v>2500</v>
      </c>
      <c r="Q254" s="1">
        <v>1482</v>
      </c>
      <c r="R254" s="1">
        <v>10711080</v>
      </c>
      <c r="S254">
        <v>3.63</v>
      </c>
      <c r="T254" s="1">
        <v>1996882</v>
      </c>
    </row>
    <row r="255" spans="1:20" x14ac:dyDescent="0.25">
      <c r="A255" t="s">
        <v>289</v>
      </c>
      <c r="B255">
        <v>201</v>
      </c>
      <c r="C255" s="1">
        <v>290000</v>
      </c>
      <c r="D255" s="1">
        <v>1444</v>
      </c>
      <c r="E255" s="1">
        <v>372054</v>
      </c>
      <c r="F255">
        <v>0</v>
      </c>
      <c r="G255">
        <v>0</v>
      </c>
      <c r="H255" s="2">
        <v>0</v>
      </c>
      <c r="I255" s="1">
        <v>372054</v>
      </c>
      <c r="J255" s="1">
        <v>82054</v>
      </c>
      <c r="K255" s="1">
        <v>77906</v>
      </c>
      <c r="L255" s="1">
        <v>-212094</v>
      </c>
      <c r="M255">
        <v>4.53</v>
      </c>
      <c r="N255">
        <v>0</v>
      </c>
      <c r="O255">
        <v>-3.36</v>
      </c>
      <c r="P255" s="1">
        <v>2500</v>
      </c>
      <c r="Q255" s="1">
        <v>2500</v>
      </c>
      <c r="R255" s="1">
        <v>502150</v>
      </c>
      <c r="S255">
        <v>7.85</v>
      </c>
      <c r="T255" s="1">
        <v>215178</v>
      </c>
    </row>
    <row r="256" spans="1:20" x14ac:dyDescent="0.25">
      <c r="A256" t="s">
        <v>271</v>
      </c>
      <c r="B256" s="1">
        <v>1243</v>
      </c>
      <c r="C256" s="1">
        <v>2746860</v>
      </c>
      <c r="D256" s="1">
        <v>2209</v>
      </c>
      <c r="E256" s="1">
        <v>1341848</v>
      </c>
      <c r="F256" s="1">
        <v>1405012</v>
      </c>
      <c r="G256" s="1">
        <v>1130</v>
      </c>
      <c r="H256" s="2">
        <v>0.51100000000000001</v>
      </c>
      <c r="I256" s="1">
        <v>2746860</v>
      </c>
      <c r="J256">
        <v>0</v>
      </c>
      <c r="K256" s="1">
        <v>1164533</v>
      </c>
      <c r="L256" s="1">
        <v>-177315</v>
      </c>
      <c r="M256">
        <v>2.83</v>
      </c>
      <c r="N256">
        <v>1.45</v>
      </c>
      <c r="O256">
        <v>-0.21</v>
      </c>
      <c r="P256" s="1">
        <v>2500</v>
      </c>
      <c r="Q256" s="1">
        <v>1370</v>
      </c>
      <c r="R256" s="1">
        <v>1703054</v>
      </c>
      <c r="S256">
        <v>3.2</v>
      </c>
      <c r="T256" s="1">
        <v>204763</v>
      </c>
    </row>
    <row r="257" spans="1:20" x14ac:dyDescent="0.25">
      <c r="A257" t="s">
        <v>135</v>
      </c>
      <c r="B257">
        <v>165</v>
      </c>
      <c r="C257" s="1">
        <v>615000</v>
      </c>
      <c r="D257" s="1">
        <v>3727</v>
      </c>
      <c r="E257" s="1">
        <v>333999</v>
      </c>
      <c r="F257" s="1">
        <v>281001</v>
      </c>
      <c r="G257" s="1">
        <v>1703</v>
      </c>
      <c r="H257" s="2">
        <v>0.45600000000000002</v>
      </c>
      <c r="I257" s="1">
        <v>615000</v>
      </c>
      <c r="J257">
        <v>0</v>
      </c>
      <c r="K257" s="1">
        <v>245791</v>
      </c>
      <c r="L257" s="1">
        <v>-88208</v>
      </c>
      <c r="M257">
        <v>3</v>
      </c>
      <c r="N257">
        <v>1.37</v>
      </c>
      <c r="O257">
        <v>-0.46</v>
      </c>
      <c r="P257" s="1">
        <v>2500</v>
      </c>
      <c r="Q257">
        <v>797</v>
      </c>
      <c r="R257" s="1">
        <v>131580</v>
      </c>
      <c r="S257">
        <v>2.02</v>
      </c>
      <c r="T257" s="1">
        <v>94445</v>
      </c>
    </row>
    <row r="258" spans="1:20" x14ac:dyDescent="0.25">
      <c r="A258" t="s">
        <v>156</v>
      </c>
      <c r="B258">
        <v>832</v>
      </c>
      <c r="C258" s="1">
        <v>995000</v>
      </c>
      <c r="D258" s="1">
        <v>1196</v>
      </c>
      <c r="E258" s="1">
        <v>923514</v>
      </c>
      <c r="F258" s="1">
        <v>71486</v>
      </c>
      <c r="G258">
        <v>86</v>
      </c>
      <c r="H258" s="2">
        <v>7.0999999999999994E-2</v>
      </c>
      <c r="I258" s="1">
        <v>995000</v>
      </c>
      <c r="J258">
        <v>0</v>
      </c>
      <c r="K258" s="1">
        <v>539951</v>
      </c>
      <c r="L258" s="1">
        <v>-383563</v>
      </c>
      <c r="M258">
        <v>2.0099999999999998</v>
      </c>
      <c r="N258">
        <v>0.14000000000000001</v>
      </c>
      <c r="O258">
        <v>-0.69</v>
      </c>
      <c r="P258" s="1">
        <v>2500</v>
      </c>
      <c r="Q258" s="1">
        <v>2414</v>
      </c>
      <c r="R258" s="1">
        <v>2007706</v>
      </c>
      <c r="S258">
        <v>4.1900000000000004</v>
      </c>
      <c r="T258" s="1">
        <v>343565</v>
      </c>
    </row>
    <row r="259" spans="1:20" x14ac:dyDescent="0.25">
      <c r="A259" t="s">
        <v>183</v>
      </c>
      <c r="B259" s="1">
        <v>1048</v>
      </c>
      <c r="C259" s="1">
        <v>974801</v>
      </c>
      <c r="D259">
        <v>930</v>
      </c>
      <c r="E259" s="1">
        <v>1175650</v>
      </c>
      <c r="F259">
        <v>0</v>
      </c>
      <c r="G259">
        <v>0</v>
      </c>
      <c r="H259" s="2">
        <v>0</v>
      </c>
      <c r="I259" s="1">
        <v>1175650</v>
      </c>
      <c r="J259" s="1">
        <v>200849</v>
      </c>
      <c r="K259" s="1">
        <v>624748</v>
      </c>
      <c r="L259" s="1">
        <v>-350053</v>
      </c>
      <c r="M259">
        <v>1.89</v>
      </c>
      <c r="N259">
        <v>0</v>
      </c>
      <c r="O259">
        <v>-0.72</v>
      </c>
      <c r="P259" s="1">
        <v>2500</v>
      </c>
      <c r="Q259" s="1">
        <v>2500</v>
      </c>
      <c r="R259" s="1">
        <v>2619983</v>
      </c>
      <c r="S259">
        <v>5.09</v>
      </c>
      <c r="T259" s="1">
        <v>372851</v>
      </c>
    </row>
    <row r="260" spans="1:20" x14ac:dyDescent="0.25">
      <c r="A260" t="s">
        <v>308</v>
      </c>
      <c r="B260" s="1">
        <v>3284</v>
      </c>
      <c r="C260" s="1">
        <v>1113000</v>
      </c>
      <c r="D260">
        <v>339</v>
      </c>
      <c r="E260" s="1">
        <v>3566506</v>
      </c>
      <c r="F260">
        <v>0</v>
      </c>
      <c r="G260">
        <v>0</v>
      </c>
      <c r="H260" s="2">
        <v>0</v>
      </c>
      <c r="I260" s="1">
        <v>3566506</v>
      </c>
      <c r="J260" s="1">
        <v>2453506</v>
      </c>
      <c r="K260" s="1">
        <v>685689</v>
      </c>
      <c r="L260" s="1">
        <v>-427311</v>
      </c>
      <c r="M260">
        <v>1.98</v>
      </c>
      <c r="N260">
        <v>0</v>
      </c>
      <c r="O260">
        <v>-0.81</v>
      </c>
      <c r="P260" s="1">
        <v>2500</v>
      </c>
      <c r="Q260" s="1">
        <v>2500</v>
      </c>
      <c r="R260" s="1">
        <v>8209223</v>
      </c>
      <c r="S260">
        <v>14.59</v>
      </c>
      <c r="T260" s="1">
        <v>454712</v>
      </c>
    </row>
    <row r="261" spans="1:20" x14ac:dyDescent="0.25">
      <c r="A261" t="s">
        <v>276</v>
      </c>
      <c r="B261">
        <v>291</v>
      </c>
      <c r="C261" s="1">
        <v>684355</v>
      </c>
      <c r="D261" s="1">
        <v>2349</v>
      </c>
      <c r="E261" s="1">
        <v>454229</v>
      </c>
      <c r="F261" s="1">
        <v>230126</v>
      </c>
      <c r="G261">
        <v>790</v>
      </c>
      <c r="H261" s="2">
        <v>0.33600000000000002</v>
      </c>
      <c r="I261" s="1">
        <v>684355</v>
      </c>
      <c r="J261">
        <v>0</v>
      </c>
      <c r="K261" s="1">
        <v>280789</v>
      </c>
      <c r="L261" s="1">
        <v>-173440</v>
      </c>
      <c r="M261">
        <v>2.97</v>
      </c>
      <c r="N261">
        <v>1</v>
      </c>
      <c r="O261">
        <v>-0.8</v>
      </c>
      <c r="P261" s="1">
        <v>2500</v>
      </c>
      <c r="Q261" s="1">
        <v>1710</v>
      </c>
      <c r="R261" s="1">
        <v>498274</v>
      </c>
      <c r="S261">
        <v>3.16</v>
      </c>
      <c r="T261" s="1">
        <v>184660</v>
      </c>
    </row>
    <row r="262" spans="1:20" x14ac:dyDescent="0.25">
      <c r="A262" t="s">
        <v>57</v>
      </c>
      <c r="B262">
        <v>619</v>
      </c>
      <c r="C262" s="1">
        <v>1055000</v>
      </c>
      <c r="D262" s="1">
        <v>1706</v>
      </c>
      <c r="E262" s="1">
        <v>749887</v>
      </c>
      <c r="F262" s="1">
        <v>305113</v>
      </c>
      <c r="G262">
        <v>493</v>
      </c>
      <c r="H262" s="2">
        <v>0.28899999999999998</v>
      </c>
      <c r="I262" s="1">
        <v>1055000</v>
      </c>
      <c r="J262">
        <v>0</v>
      </c>
      <c r="K262" s="1">
        <v>406072</v>
      </c>
      <c r="L262" s="1">
        <v>-343815</v>
      </c>
      <c r="M262">
        <v>2.57</v>
      </c>
      <c r="N262">
        <v>0.74</v>
      </c>
      <c r="O262">
        <v>-0.66</v>
      </c>
      <c r="P262" s="1">
        <v>2500</v>
      </c>
      <c r="Q262" s="1">
        <v>2007</v>
      </c>
      <c r="R262" s="1">
        <v>1241181</v>
      </c>
      <c r="S262">
        <v>3.77</v>
      </c>
      <c r="T262" s="1">
        <v>269851</v>
      </c>
    </row>
    <row r="263" spans="1:20" x14ac:dyDescent="0.25">
      <c r="A263" t="s">
        <v>142</v>
      </c>
      <c r="B263">
        <v>197</v>
      </c>
      <c r="C263" s="1">
        <v>412000</v>
      </c>
      <c r="D263" s="1">
        <v>2093</v>
      </c>
      <c r="E263" s="1">
        <v>361244</v>
      </c>
      <c r="F263" s="1">
        <v>50756</v>
      </c>
      <c r="G263">
        <v>258</v>
      </c>
      <c r="H263" s="2">
        <v>0.123</v>
      </c>
      <c r="I263" s="1">
        <v>412000</v>
      </c>
      <c r="J263">
        <v>0</v>
      </c>
      <c r="K263" s="1">
        <v>197569</v>
      </c>
      <c r="L263" s="1">
        <v>-163674</v>
      </c>
      <c r="M263">
        <v>2.46</v>
      </c>
      <c r="N263">
        <v>0.3</v>
      </c>
      <c r="O263">
        <v>-0.99</v>
      </c>
      <c r="P263" s="1">
        <v>2500</v>
      </c>
      <c r="Q263" s="1">
        <v>2242</v>
      </c>
      <c r="R263" s="1">
        <v>441369</v>
      </c>
      <c r="S263">
        <v>2.94</v>
      </c>
      <c r="T263" s="1">
        <v>165533</v>
      </c>
    </row>
    <row r="264" spans="1:20" x14ac:dyDescent="0.25">
      <c r="A264" t="s">
        <v>118</v>
      </c>
      <c r="B264" s="1">
        <v>2804</v>
      </c>
      <c r="C264" s="1">
        <v>8866601</v>
      </c>
      <c r="D264" s="1">
        <v>3162</v>
      </c>
      <c r="E264" s="1">
        <v>2991507</v>
      </c>
      <c r="F264" s="1">
        <v>5875094</v>
      </c>
      <c r="G264" s="1">
        <v>2095</v>
      </c>
      <c r="H264" s="2">
        <v>0.66200000000000003</v>
      </c>
      <c r="I264" s="1">
        <v>8866601</v>
      </c>
      <c r="J264">
        <v>0</v>
      </c>
      <c r="K264" s="1">
        <v>3892715</v>
      </c>
      <c r="L264" s="1">
        <v>901208</v>
      </c>
      <c r="M264">
        <v>2.78</v>
      </c>
      <c r="N264">
        <v>1.84</v>
      </c>
      <c r="O264">
        <v>0.23</v>
      </c>
      <c r="P264" s="1">
        <v>2500</v>
      </c>
      <c r="Q264">
        <v>405</v>
      </c>
      <c r="R264" s="1">
        <v>1134333</v>
      </c>
      <c r="S264">
        <v>2.19</v>
      </c>
      <c r="T264">
        <v>0</v>
      </c>
    </row>
    <row r="265" spans="1:20" x14ac:dyDescent="0.25">
      <c r="A265" t="s">
        <v>266</v>
      </c>
      <c r="B265" s="1">
        <v>6590</v>
      </c>
      <c r="C265" s="1">
        <v>12400000</v>
      </c>
      <c r="D265" s="1">
        <v>1882</v>
      </c>
      <c r="E265" s="1">
        <v>7341281</v>
      </c>
      <c r="F265" s="1">
        <v>5058719</v>
      </c>
      <c r="G265">
        <v>768</v>
      </c>
      <c r="H265" s="2">
        <v>0.40699999999999997</v>
      </c>
      <c r="I265" s="1">
        <v>12400000</v>
      </c>
      <c r="J265">
        <v>0</v>
      </c>
      <c r="K265" s="1">
        <v>5758512</v>
      </c>
      <c r="L265" s="1">
        <v>-1582769</v>
      </c>
      <c r="M265">
        <v>2.62</v>
      </c>
      <c r="N265">
        <v>1.07</v>
      </c>
      <c r="O265">
        <v>-0.38</v>
      </c>
      <c r="P265" s="1">
        <v>2500</v>
      </c>
      <c r="Q265" s="1">
        <v>1732</v>
      </c>
      <c r="R265" s="1">
        <v>11417340</v>
      </c>
      <c r="S265">
        <v>3.48</v>
      </c>
      <c r="T265" s="1">
        <v>1799994</v>
      </c>
    </row>
    <row r="266" spans="1:20" x14ac:dyDescent="0.25">
      <c r="A266" t="s">
        <v>300</v>
      </c>
      <c r="B266">
        <v>708</v>
      </c>
      <c r="C266" s="1">
        <v>999808</v>
      </c>
      <c r="D266" s="1">
        <v>1413</v>
      </c>
      <c r="E266" s="1">
        <v>778599</v>
      </c>
      <c r="F266" s="1">
        <v>221209</v>
      </c>
      <c r="G266">
        <v>313</v>
      </c>
      <c r="H266" s="2">
        <v>0.221</v>
      </c>
      <c r="I266" s="1">
        <v>999808</v>
      </c>
      <c r="J266">
        <v>0</v>
      </c>
      <c r="K266" s="1">
        <v>455276</v>
      </c>
      <c r="L266" s="1">
        <v>-323324</v>
      </c>
      <c r="M266">
        <v>2.68</v>
      </c>
      <c r="N266">
        <v>0.59</v>
      </c>
      <c r="O266">
        <v>-0.91</v>
      </c>
      <c r="P266" s="1">
        <v>2500</v>
      </c>
      <c r="Q266" s="1">
        <v>2187</v>
      </c>
      <c r="R266" s="1">
        <v>1548263</v>
      </c>
      <c r="S266">
        <v>4.74</v>
      </c>
      <c r="T266" s="1">
        <v>341517</v>
      </c>
    </row>
    <row r="267" spans="1:20" x14ac:dyDescent="0.25">
      <c r="A267" t="s">
        <v>198</v>
      </c>
      <c r="B267" s="1">
        <v>5456</v>
      </c>
      <c r="C267" s="1">
        <v>12230870</v>
      </c>
      <c r="D267" s="1">
        <v>2242</v>
      </c>
      <c r="E267" s="1">
        <v>5854040</v>
      </c>
      <c r="F267" s="1">
        <v>6376830</v>
      </c>
      <c r="G267" s="1">
        <v>1169</v>
      </c>
      <c r="H267" s="2">
        <v>0.52100000000000002</v>
      </c>
      <c r="I267" s="1">
        <v>12230870</v>
      </c>
      <c r="J267">
        <v>0</v>
      </c>
      <c r="K267" s="1">
        <v>3763642</v>
      </c>
      <c r="L267" s="1">
        <v>-2090398</v>
      </c>
      <c r="M267">
        <v>3.96</v>
      </c>
      <c r="N267">
        <v>2.06</v>
      </c>
      <c r="O267">
        <v>-0.73</v>
      </c>
      <c r="P267" s="1">
        <v>2500</v>
      </c>
      <c r="Q267" s="1">
        <v>1331</v>
      </c>
      <c r="R267" s="1">
        <v>7263946</v>
      </c>
      <c r="S267">
        <v>4.42</v>
      </c>
      <c r="T267" s="1">
        <v>2240794</v>
      </c>
    </row>
    <row r="268" spans="1:20" x14ac:dyDescent="0.25">
      <c r="A268" t="s">
        <v>255</v>
      </c>
      <c r="B268">
        <v>265</v>
      </c>
      <c r="C268" s="1">
        <v>152000</v>
      </c>
      <c r="D268">
        <v>574</v>
      </c>
      <c r="E268" s="1">
        <v>306165</v>
      </c>
      <c r="F268">
        <v>0</v>
      </c>
      <c r="G268">
        <v>0</v>
      </c>
      <c r="H268" s="2">
        <v>0</v>
      </c>
      <c r="I268" s="1">
        <v>306165</v>
      </c>
      <c r="J268" s="1">
        <v>154165</v>
      </c>
      <c r="K268" s="1">
        <v>150178</v>
      </c>
      <c r="L268" s="1">
        <v>-1822</v>
      </c>
      <c r="M268">
        <v>1.21</v>
      </c>
      <c r="N268">
        <v>0</v>
      </c>
      <c r="O268">
        <v>-0.04</v>
      </c>
      <c r="P268" s="1">
        <v>2500</v>
      </c>
      <c r="Q268" s="1">
        <v>2500</v>
      </c>
      <c r="R268" s="1">
        <v>662176</v>
      </c>
      <c r="S268">
        <v>5.28</v>
      </c>
      <c r="T268" s="1">
        <v>5337</v>
      </c>
    </row>
    <row r="269" spans="1:20" x14ac:dyDescent="0.25">
      <c r="A269" t="s">
        <v>45</v>
      </c>
      <c r="B269" s="1">
        <v>21599</v>
      </c>
      <c r="C269" s="1">
        <v>41000000</v>
      </c>
      <c r="D269" s="1">
        <v>1898</v>
      </c>
      <c r="E269" s="1">
        <v>23393922</v>
      </c>
      <c r="F269" s="1">
        <v>17606078</v>
      </c>
      <c r="G269">
        <v>815</v>
      </c>
      <c r="H269" s="2">
        <v>0.42899999999999999</v>
      </c>
      <c r="I269" s="1">
        <v>41000000</v>
      </c>
      <c r="J269">
        <v>0</v>
      </c>
      <c r="K269" s="1">
        <v>16023032</v>
      </c>
      <c r="L269" s="1">
        <v>-7370889</v>
      </c>
      <c r="M269">
        <v>3.12</v>
      </c>
      <c r="N269">
        <v>1.34</v>
      </c>
      <c r="O269">
        <v>-0.61</v>
      </c>
      <c r="P269" s="1">
        <v>2500</v>
      </c>
      <c r="Q269" s="1">
        <v>1685</v>
      </c>
      <c r="R269" s="1">
        <v>36392025</v>
      </c>
      <c r="S269">
        <v>4.1100000000000003</v>
      </c>
      <c r="T269" s="1">
        <v>8011164</v>
      </c>
    </row>
    <row r="270" spans="1:20" x14ac:dyDescent="0.25">
      <c r="A270" t="s">
        <v>114</v>
      </c>
      <c r="B270" s="1">
        <v>1518</v>
      </c>
      <c r="C270" s="1">
        <v>3466017</v>
      </c>
      <c r="D270" s="1">
        <v>2283</v>
      </c>
      <c r="E270" s="1">
        <v>1657513</v>
      </c>
      <c r="F270" s="1">
        <v>1808504</v>
      </c>
      <c r="G270" s="1">
        <v>1191</v>
      </c>
      <c r="H270" s="2">
        <v>0.52100000000000002</v>
      </c>
      <c r="I270" s="1">
        <v>3466017</v>
      </c>
      <c r="J270">
        <v>0</v>
      </c>
      <c r="K270" s="1">
        <v>3092151</v>
      </c>
      <c r="L270" s="1">
        <v>1434638</v>
      </c>
      <c r="M270">
        <v>1.37</v>
      </c>
      <c r="N270">
        <v>0.71</v>
      </c>
      <c r="O270">
        <v>0.52</v>
      </c>
      <c r="P270" s="1">
        <v>2500</v>
      </c>
      <c r="Q270" s="1">
        <v>1309</v>
      </c>
      <c r="R270" s="1">
        <v>1986503</v>
      </c>
      <c r="S270">
        <v>1.5</v>
      </c>
      <c r="T270">
        <v>0</v>
      </c>
    </row>
    <row r="271" spans="1:20" x14ac:dyDescent="0.25">
      <c r="A271" t="s">
        <v>272</v>
      </c>
      <c r="B271">
        <v>469</v>
      </c>
      <c r="C271" s="1">
        <v>947000</v>
      </c>
      <c r="D271" s="1">
        <v>2021</v>
      </c>
      <c r="E271" s="1">
        <v>586677</v>
      </c>
      <c r="F271" s="1">
        <v>360323</v>
      </c>
      <c r="G271">
        <v>769</v>
      </c>
      <c r="H271" s="2">
        <v>0.38</v>
      </c>
      <c r="I271" s="1">
        <v>947000</v>
      </c>
      <c r="J271">
        <v>0</v>
      </c>
      <c r="K271" s="1">
        <v>525656</v>
      </c>
      <c r="L271" s="1">
        <v>-61021</v>
      </c>
      <c r="M271">
        <v>2.08</v>
      </c>
      <c r="N271">
        <v>0.79</v>
      </c>
      <c r="O271">
        <v>-0.12</v>
      </c>
      <c r="P271" s="1">
        <v>2500</v>
      </c>
      <c r="Q271" s="1">
        <v>1731</v>
      </c>
      <c r="R271" s="1">
        <v>811227</v>
      </c>
      <c r="S271">
        <v>2.57</v>
      </c>
      <c r="T271" s="1">
        <v>53017</v>
      </c>
    </row>
    <row r="272" spans="1:20" x14ac:dyDescent="0.25">
      <c r="A272" t="s">
        <v>78</v>
      </c>
      <c r="B272" s="1">
        <v>1930</v>
      </c>
      <c r="C272" s="1">
        <v>1254000</v>
      </c>
      <c r="D272">
        <v>650</v>
      </c>
      <c r="E272" s="1">
        <v>2069658</v>
      </c>
      <c r="F272">
        <v>0</v>
      </c>
      <c r="G272">
        <v>0</v>
      </c>
      <c r="H272" s="2">
        <v>0</v>
      </c>
      <c r="I272" s="1">
        <v>2069658</v>
      </c>
      <c r="J272" s="1">
        <v>815658</v>
      </c>
      <c r="K272" s="1">
        <v>651989</v>
      </c>
      <c r="L272" s="1">
        <v>-602011</v>
      </c>
      <c r="M272">
        <v>2.34</v>
      </c>
      <c r="N272">
        <v>0</v>
      </c>
      <c r="O272">
        <v>-1.17</v>
      </c>
      <c r="P272" s="1">
        <v>2500</v>
      </c>
      <c r="Q272" s="1">
        <v>2500</v>
      </c>
      <c r="R272" s="1">
        <v>4825989</v>
      </c>
      <c r="S272">
        <v>9.02</v>
      </c>
      <c r="T272" s="1">
        <v>628065</v>
      </c>
    </row>
    <row r="273" spans="1:20" x14ac:dyDescent="0.25">
      <c r="A273" t="s">
        <v>278</v>
      </c>
      <c r="B273">
        <v>305</v>
      </c>
      <c r="C273" s="1">
        <v>422000</v>
      </c>
      <c r="D273" s="1">
        <v>1384</v>
      </c>
      <c r="E273" s="1">
        <v>436976</v>
      </c>
      <c r="F273">
        <v>0</v>
      </c>
      <c r="G273">
        <v>0</v>
      </c>
      <c r="H273" s="2">
        <v>0</v>
      </c>
      <c r="I273" s="1">
        <v>436976</v>
      </c>
      <c r="J273" s="1">
        <v>14976</v>
      </c>
      <c r="K273" s="1">
        <v>151300</v>
      </c>
      <c r="L273" s="1">
        <v>-270700</v>
      </c>
      <c r="M273">
        <v>3.4</v>
      </c>
      <c r="N273">
        <v>0</v>
      </c>
      <c r="O273">
        <v>-2.23</v>
      </c>
      <c r="P273" s="1">
        <v>2500</v>
      </c>
      <c r="Q273" s="1">
        <v>2500</v>
      </c>
      <c r="R273" s="1">
        <v>762050</v>
      </c>
      <c r="S273">
        <v>6.14</v>
      </c>
      <c r="T273" s="1">
        <v>276692</v>
      </c>
    </row>
    <row r="274" spans="1:20" x14ac:dyDescent="0.25">
      <c r="A274" t="s">
        <v>274</v>
      </c>
      <c r="B274" s="1">
        <v>5640</v>
      </c>
      <c r="C274" s="1">
        <v>9978000</v>
      </c>
      <c r="D274" s="1">
        <v>1769</v>
      </c>
      <c r="E274" s="1">
        <v>6219625</v>
      </c>
      <c r="F274" s="1">
        <v>3758375</v>
      </c>
      <c r="G274">
        <v>666</v>
      </c>
      <c r="H274" s="2">
        <v>0.376</v>
      </c>
      <c r="I274" s="1">
        <v>9978000</v>
      </c>
      <c r="J274">
        <v>0</v>
      </c>
      <c r="K274" s="1">
        <v>3477575</v>
      </c>
      <c r="L274" s="1">
        <v>-2742050</v>
      </c>
      <c r="M274">
        <v>3.5</v>
      </c>
      <c r="N274">
        <v>1.32</v>
      </c>
      <c r="O274">
        <v>-1.01</v>
      </c>
      <c r="P274" s="1">
        <v>2500</v>
      </c>
      <c r="Q274" s="1">
        <v>1834</v>
      </c>
      <c r="R274" s="1">
        <v>10342752</v>
      </c>
      <c r="S274">
        <v>4.9400000000000004</v>
      </c>
      <c r="T274" s="1">
        <v>2880981</v>
      </c>
    </row>
    <row r="275" spans="1:20" x14ac:dyDescent="0.25">
      <c r="A275" t="s">
        <v>312</v>
      </c>
      <c r="B275" s="1">
        <v>3216</v>
      </c>
      <c r="C275" s="1">
        <v>620000</v>
      </c>
      <c r="D275">
        <v>193</v>
      </c>
      <c r="E275" s="1">
        <v>3491015</v>
      </c>
      <c r="F275">
        <v>0</v>
      </c>
      <c r="G275">
        <v>0</v>
      </c>
      <c r="H275" s="2">
        <v>0</v>
      </c>
      <c r="I275" s="1">
        <v>3491015</v>
      </c>
      <c r="J275" s="1">
        <v>2871015</v>
      </c>
      <c r="K275" s="1">
        <v>717430</v>
      </c>
      <c r="L275" s="1">
        <v>97430</v>
      </c>
      <c r="M275">
        <v>1.05</v>
      </c>
      <c r="N275">
        <v>0</v>
      </c>
      <c r="O275">
        <v>0.12</v>
      </c>
      <c r="P275" s="1">
        <v>2500</v>
      </c>
      <c r="Q275" s="1">
        <v>2500</v>
      </c>
      <c r="R275" s="1">
        <v>8040851</v>
      </c>
      <c r="S275">
        <v>13.66</v>
      </c>
      <c r="T275">
        <v>0</v>
      </c>
    </row>
    <row r="276" spans="1:20" x14ac:dyDescent="0.25">
      <c r="A276" t="s">
        <v>80</v>
      </c>
      <c r="B276">
        <v>940</v>
      </c>
      <c r="C276" s="1">
        <v>955000</v>
      </c>
      <c r="D276" s="1">
        <v>1016</v>
      </c>
      <c r="E276" s="1">
        <v>1028138</v>
      </c>
      <c r="F276">
        <v>0</v>
      </c>
      <c r="G276">
        <v>0</v>
      </c>
      <c r="H276" s="2">
        <v>0</v>
      </c>
      <c r="I276" s="1">
        <v>1028138</v>
      </c>
      <c r="J276" s="1">
        <v>73138</v>
      </c>
      <c r="K276" s="1">
        <v>410793</v>
      </c>
      <c r="L276" s="1">
        <v>-544207</v>
      </c>
      <c r="M276">
        <v>2.83</v>
      </c>
      <c r="N276">
        <v>0</v>
      </c>
      <c r="O276">
        <v>-1.66</v>
      </c>
      <c r="P276" s="1">
        <v>2500</v>
      </c>
      <c r="Q276" s="1">
        <v>2500</v>
      </c>
      <c r="R276" s="1">
        <v>2349310</v>
      </c>
      <c r="S276">
        <v>6.97</v>
      </c>
      <c r="T276" s="1">
        <v>560623</v>
      </c>
    </row>
    <row r="277" spans="1:20" x14ac:dyDescent="0.25">
      <c r="A277" t="s">
        <v>49</v>
      </c>
      <c r="B277" s="1">
        <v>2900</v>
      </c>
      <c r="C277" s="1">
        <v>5092212</v>
      </c>
      <c r="D277" s="1">
        <v>1756</v>
      </c>
      <c r="E277" s="1">
        <v>3090032</v>
      </c>
      <c r="F277" s="1">
        <v>2002180</v>
      </c>
      <c r="G277">
        <v>690</v>
      </c>
      <c r="H277" s="2">
        <v>0.39300000000000002</v>
      </c>
      <c r="I277" s="1">
        <v>5092212</v>
      </c>
      <c r="J277">
        <v>0</v>
      </c>
      <c r="K277" s="1">
        <v>2416047</v>
      </c>
      <c r="L277" s="1">
        <v>-673986</v>
      </c>
      <c r="M277">
        <v>2.54</v>
      </c>
      <c r="N277">
        <v>1</v>
      </c>
      <c r="O277">
        <v>-0.37</v>
      </c>
      <c r="P277" s="1">
        <v>2500</v>
      </c>
      <c r="Q277" s="1">
        <v>1810</v>
      </c>
      <c r="R277" s="1">
        <v>5249031</v>
      </c>
      <c r="S277">
        <v>3.61</v>
      </c>
      <c r="T277" s="1">
        <v>740123</v>
      </c>
    </row>
    <row r="278" spans="1:20" x14ac:dyDescent="0.25">
      <c r="A278" t="s">
        <v>20</v>
      </c>
      <c r="B278">
        <v>59</v>
      </c>
      <c r="C278" s="1">
        <v>150000</v>
      </c>
      <c r="D278" s="1">
        <v>2561</v>
      </c>
      <c r="E278" s="1">
        <v>294558</v>
      </c>
      <c r="F278">
        <v>0</v>
      </c>
      <c r="G278">
        <v>0</v>
      </c>
      <c r="H278" s="2">
        <v>0</v>
      </c>
      <c r="I278" s="1">
        <v>294558</v>
      </c>
      <c r="J278" s="1">
        <v>144558</v>
      </c>
      <c r="K278" s="1">
        <v>55012</v>
      </c>
      <c r="L278" s="1">
        <v>-94988</v>
      </c>
      <c r="M278">
        <v>3.32</v>
      </c>
      <c r="N278">
        <v>0</v>
      </c>
      <c r="O278">
        <v>-2.15</v>
      </c>
      <c r="P278" s="1">
        <v>2500</v>
      </c>
      <c r="Q278" s="1">
        <v>2500</v>
      </c>
      <c r="R278" s="1">
        <v>146450</v>
      </c>
      <c r="S278">
        <v>3.24</v>
      </c>
      <c r="T278" s="1">
        <v>97186</v>
      </c>
    </row>
    <row r="279" spans="1:20" x14ac:dyDescent="0.25">
      <c r="A279" t="s">
        <v>67</v>
      </c>
      <c r="B279">
        <v>255</v>
      </c>
      <c r="C279" s="1">
        <v>597000</v>
      </c>
      <c r="D279" s="1">
        <v>2338</v>
      </c>
      <c r="E279" s="1">
        <v>381480</v>
      </c>
      <c r="F279" s="1">
        <v>215520</v>
      </c>
      <c r="G279">
        <v>844</v>
      </c>
      <c r="H279" s="2">
        <v>0.36099999999999999</v>
      </c>
      <c r="I279" s="1">
        <v>597000</v>
      </c>
      <c r="J279">
        <v>0</v>
      </c>
      <c r="K279" s="1">
        <v>201478</v>
      </c>
      <c r="L279" s="1">
        <v>-180002</v>
      </c>
      <c r="M279">
        <v>3.61</v>
      </c>
      <c r="N279">
        <v>1.3</v>
      </c>
      <c r="O279">
        <v>-1.1399999999999999</v>
      </c>
      <c r="P279" s="1">
        <v>2500</v>
      </c>
      <c r="Q279" s="1">
        <v>1656</v>
      </c>
      <c r="R279" s="1">
        <v>422872</v>
      </c>
      <c r="S279">
        <v>3.86</v>
      </c>
      <c r="T279" s="1">
        <v>188053</v>
      </c>
    </row>
    <row r="280" spans="1:20" x14ac:dyDescent="0.25">
      <c r="A280" t="s">
        <v>254</v>
      </c>
      <c r="B280">
        <v>517</v>
      </c>
      <c r="C280">
        <v>0</v>
      </c>
      <c r="D280">
        <v>0</v>
      </c>
      <c r="E280" s="1">
        <v>570855</v>
      </c>
      <c r="F280">
        <v>0</v>
      </c>
      <c r="G280">
        <v>0</v>
      </c>
      <c r="I280" s="1">
        <v>570855</v>
      </c>
      <c r="J280" s="1">
        <v>570855</v>
      </c>
      <c r="K280" s="1">
        <v>19443</v>
      </c>
      <c r="L280" s="1">
        <v>19443</v>
      </c>
      <c r="M280">
        <v>0</v>
      </c>
      <c r="N280">
        <v>0</v>
      </c>
      <c r="O280">
        <v>1.17</v>
      </c>
      <c r="P280" s="1">
        <v>2500</v>
      </c>
      <c r="Q280" s="1">
        <v>2500</v>
      </c>
      <c r="R280" s="1">
        <v>1292672</v>
      </c>
      <c r="S280">
        <v>80.459999999999994</v>
      </c>
      <c r="T280">
        <v>0</v>
      </c>
    </row>
    <row r="281" spans="1:20" x14ac:dyDescent="0.25">
      <c r="A281" t="s">
        <v>39</v>
      </c>
      <c r="B281" s="1">
        <v>7473</v>
      </c>
      <c r="C281" s="1">
        <v>10492000</v>
      </c>
      <c r="D281" s="1">
        <v>1404</v>
      </c>
      <c r="E281" s="1">
        <v>8334106</v>
      </c>
      <c r="F281" s="1">
        <v>2157894</v>
      </c>
      <c r="G281">
        <v>289</v>
      </c>
      <c r="H281" s="2">
        <v>0.20499999999999999</v>
      </c>
      <c r="I281" s="1">
        <v>10492000</v>
      </c>
      <c r="J281">
        <v>0</v>
      </c>
      <c r="K281" s="1">
        <v>5156231</v>
      </c>
      <c r="L281" s="1">
        <v>-3177875</v>
      </c>
      <c r="M281">
        <v>2.48</v>
      </c>
      <c r="N281">
        <v>0.51</v>
      </c>
      <c r="O281">
        <v>-0.8</v>
      </c>
      <c r="P281" s="1">
        <v>2500</v>
      </c>
      <c r="Q281" s="1">
        <v>2211</v>
      </c>
      <c r="R281" s="1">
        <v>16523500</v>
      </c>
      <c r="S281">
        <v>4.42</v>
      </c>
      <c r="T281" s="1">
        <v>3383815</v>
      </c>
    </row>
    <row r="282" spans="1:20" x14ac:dyDescent="0.25">
      <c r="A282" t="s">
        <v>249</v>
      </c>
      <c r="B282" s="1">
        <v>3516</v>
      </c>
      <c r="C282" s="1">
        <v>7700000</v>
      </c>
      <c r="D282" s="1">
        <v>2190</v>
      </c>
      <c r="E282" s="1">
        <v>3795582</v>
      </c>
      <c r="F282" s="1">
        <v>3904418</v>
      </c>
      <c r="G282" s="1">
        <v>1110</v>
      </c>
      <c r="H282" s="2">
        <v>0.50700000000000001</v>
      </c>
      <c r="I282" s="1">
        <v>7700000</v>
      </c>
      <c r="J282">
        <v>0</v>
      </c>
      <c r="K282" s="1">
        <v>2249750</v>
      </c>
      <c r="L282" s="1">
        <v>-1545832</v>
      </c>
      <c r="M282">
        <v>4.17</v>
      </c>
      <c r="N282">
        <v>2.12</v>
      </c>
      <c r="O282">
        <v>-0.89</v>
      </c>
      <c r="P282" s="1">
        <v>2500</v>
      </c>
      <c r="Q282" s="1">
        <v>1390</v>
      </c>
      <c r="R282" s="1">
        <v>4886097</v>
      </c>
      <c r="S282">
        <v>4.76</v>
      </c>
      <c r="T282" s="1">
        <v>1635716</v>
      </c>
    </row>
    <row r="283" spans="1:20" x14ac:dyDescent="0.25">
      <c r="A283" t="s">
        <v>313</v>
      </c>
      <c r="B283" s="1">
        <v>4926</v>
      </c>
      <c r="C283" s="1">
        <v>6900000</v>
      </c>
      <c r="D283" s="1">
        <v>1401</v>
      </c>
      <c r="E283" s="1">
        <v>5280670</v>
      </c>
      <c r="F283" s="1">
        <v>1619330</v>
      </c>
      <c r="G283">
        <v>329</v>
      </c>
      <c r="H283" s="2">
        <v>0.23400000000000001</v>
      </c>
      <c r="I283" s="1">
        <v>6900000</v>
      </c>
      <c r="J283">
        <v>0</v>
      </c>
      <c r="K283" s="1">
        <v>3092884</v>
      </c>
      <c r="L283" s="1">
        <v>-2187786</v>
      </c>
      <c r="M283">
        <v>2.72</v>
      </c>
      <c r="N283">
        <v>0.64</v>
      </c>
      <c r="O283">
        <v>-0.91</v>
      </c>
      <c r="P283" s="1">
        <v>2500</v>
      </c>
      <c r="Q283" s="1">
        <v>2171</v>
      </c>
      <c r="R283" s="1">
        <v>10695923</v>
      </c>
      <c r="S283">
        <v>4.8499999999999996</v>
      </c>
      <c r="T283" s="1">
        <v>2310753</v>
      </c>
    </row>
    <row r="284" spans="1:20" x14ac:dyDescent="0.25">
      <c r="A284" t="s">
        <v>160</v>
      </c>
      <c r="B284">
        <v>420</v>
      </c>
      <c r="C284" s="1">
        <v>964460</v>
      </c>
      <c r="D284" s="1">
        <v>2297</v>
      </c>
      <c r="E284" s="1">
        <v>565904</v>
      </c>
      <c r="F284" s="1">
        <v>398556</v>
      </c>
      <c r="G284">
        <v>949</v>
      </c>
      <c r="H284" s="2">
        <v>0.41299999999999998</v>
      </c>
      <c r="I284" s="1">
        <v>964460</v>
      </c>
      <c r="J284">
        <v>0</v>
      </c>
      <c r="K284" s="1">
        <v>608417</v>
      </c>
      <c r="L284" s="1">
        <v>42513</v>
      </c>
      <c r="M284">
        <v>1.68</v>
      </c>
      <c r="N284">
        <v>0.69</v>
      </c>
      <c r="O284">
        <v>0.18</v>
      </c>
      <c r="P284" s="1">
        <v>2500</v>
      </c>
      <c r="Q284" s="1">
        <v>1551</v>
      </c>
      <c r="R284" s="1">
        <v>651256</v>
      </c>
      <c r="S284">
        <v>1.83</v>
      </c>
      <c r="T284">
        <v>0</v>
      </c>
    </row>
    <row r="285" spans="1:20" x14ac:dyDescent="0.25">
      <c r="A285" t="s">
        <v>207</v>
      </c>
      <c r="B285" s="1">
        <v>3653</v>
      </c>
      <c r="C285" s="1">
        <v>8197568</v>
      </c>
      <c r="D285" s="1">
        <v>2244</v>
      </c>
      <c r="E285" s="1">
        <v>3999611</v>
      </c>
      <c r="F285" s="1">
        <v>4197957</v>
      </c>
      <c r="G285" s="1">
        <v>1149</v>
      </c>
      <c r="H285" s="2">
        <v>0.51200000000000001</v>
      </c>
      <c r="I285" s="1">
        <v>8197568</v>
      </c>
      <c r="J285">
        <v>0</v>
      </c>
      <c r="K285" s="1">
        <v>3163781</v>
      </c>
      <c r="L285" s="1">
        <v>-835830</v>
      </c>
      <c r="M285">
        <v>3.1</v>
      </c>
      <c r="N285">
        <v>1.59</v>
      </c>
      <c r="O285">
        <v>-0.34</v>
      </c>
      <c r="P285" s="1">
        <v>2500</v>
      </c>
      <c r="Q285" s="1">
        <v>1351</v>
      </c>
      <c r="R285" s="1">
        <v>4935620</v>
      </c>
      <c r="S285">
        <v>3.45</v>
      </c>
      <c r="T285" s="1">
        <v>903042</v>
      </c>
    </row>
    <row r="286" spans="1:20" x14ac:dyDescent="0.25">
      <c r="A286" t="s">
        <v>147</v>
      </c>
      <c r="B286" s="1">
        <v>1156</v>
      </c>
      <c r="C286" s="1">
        <v>2395000</v>
      </c>
      <c r="D286" s="1">
        <v>2072</v>
      </c>
      <c r="E286" s="1">
        <v>1263537</v>
      </c>
      <c r="F286" s="1">
        <v>1131463</v>
      </c>
      <c r="G286">
        <v>979</v>
      </c>
      <c r="H286" s="2">
        <v>0.47199999999999998</v>
      </c>
      <c r="I286" s="1">
        <v>2395000</v>
      </c>
      <c r="J286">
        <v>0</v>
      </c>
      <c r="K286" s="1">
        <v>1352506</v>
      </c>
      <c r="L286" s="1">
        <v>88969</v>
      </c>
      <c r="M286">
        <v>2.14</v>
      </c>
      <c r="N286">
        <v>1.01</v>
      </c>
      <c r="O286">
        <v>0.04</v>
      </c>
      <c r="P286" s="1">
        <v>2500</v>
      </c>
      <c r="Q286" s="1">
        <v>1521</v>
      </c>
      <c r="R286" s="1">
        <v>1757756</v>
      </c>
      <c r="S286">
        <v>2.58</v>
      </c>
      <c r="T286">
        <v>0</v>
      </c>
    </row>
    <row r="287" spans="1:20" x14ac:dyDescent="0.25">
      <c r="A287" t="s">
        <v>167</v>
      </c>
      <c r="B287">
        <v>239</v>
      </c>
      <c r="C287" s="1">
        <v>470000</v>
      </c>
      <c r="D287" s="1">
        <v>1963</v>
      </c>
      <c r="E287" s="1">
        <v>389848</v>
      </c>
      <c r="F287" s="1">
        <v>80152</v>
      </c>
      <c r="G287">
        <v>335</v>
      </c>
      <c r="H287" s="2">
        <v>0.17</v>
      </c>
      <c r="I287" s="1">
        <v>470000</v>
      </c>
      <c r="J287">
        <v>0</v>
      </c>
      <c r="K287" s="1">
        <v>196218</v>
      </c>
      <c r="L287" s="1">
        <v>-193629</v>
      </c>
      <c r="M287">
        <v>2.92</v>
      </c>
      <c r="N287">
        <v>0.5</v>
      </c>
      <c r="O287">
        <v>-1.25</v>
      </c>
      <c r="P287" s="1">
        <v>2500</v>
      </c>
      <c r="Q287" s="1">
        <v>2165</v>
      </c>
      <c r="R287" s="1">
        <v>518495</v>
      </c>
      <c r="S287">
        <v>3.72</v>
      </c>
      <c r="T287" s="1">
        <v>201470</v>
      </c>
    </row>
    <row r="288" spans="1:20" x14ac:dyDescent="0.25">
      <c r="A288" t="s">
        <v>189</v>
      </c>
      <c r="B288">
        <v>312</v>
      </c>
      <c r="C288" s="1">
        <v>613000</v>
      </c>
      <c r="D288" s="1">
        <v>1963</v>
      </c>
      <c r="E288" s="1">
        <v>463417</v>
      </c>
      <c r="F288" s="1">
        <v>149583</v>
      </c>
      <c r="G288">
        <v>479</v>
      </c>
      <c r="H288" s="2">
        <v>0.24399999999999999</v>
      </c>
      <c r="I288" s="1">
        <v>613000</v>
      </c>
      <c r="J288">
        <v>0</v>
      </c>
      <c r="K288" s="1">
        <v>192894</v>
      </c>
      <c r="L288" s="1">
        <v>-270523</v>
      </c>
      <c r="M288">
        <v>3.14</v>
      </c>
      <c r="N288">
        <v>0.77</v>
      </c>
      <c r="O288">
        <v>-1.2</v>
      </c>
      <c r="P288" s="1">
        <v>2500</v>
      </c>
      <c r="Q288" s="1">
        <v>2021</v>
      </c>
      <c r="R288" s="1">
        <v>631212</v>
      </c>
      <c r="S288">
        <v>4</v>
      </c>
      <c r="T288" s="1">
        <v>234827</v>
      </c>
    </row>
    <row r="289" spans="1:20" x14ac:dyDescent="0.25">
      <c r="A289" t="s">
        <v>86</v>
      </c>
      <c r="B289">
        <v>149</v>
      </c>
      <c r="C289" s="1">
        <v>237000</v>
      </c>
      <c r="D289" s="1">
        <v>1595</v>
      </c>
      <c r="E289" s="1">
        <v>388513</v>
      </c>
      <c r="F289">
        <v>0</v>
      </c>
      <c r="G289">
        <v>0</v>
      </c>
      <c r="H289" s="2">
        <v>0</v>
      </c>
      <c r="I289" s="1">
        <v>388513</v>
      </c>
      <c r="J289" s="1">
        <v>151513</v>
      </c>
      <c r="K289" s="1">
        <v>81341</v>
      </c>
      <c r="L289" s="1">
        <v>-155659</v>
      </c>
      <c r="M289">
        <v>3.55</v>
      </c>
      <c r="N289">
        <v>0</v>
      </c>
      <c r="O289">
        <v>-2.38</v>
      </c>
      <c r="P289" s="1">
        <v>2500</v>
      </c>
      <c r="Q289" s="1">
        <v>2500</v>
      </c>
      <c r="R289" s="1">
        <v>371450</v>
      </c>
      <c r="S289">
        <v>5.57</v>
      </c>
      <c r="T289" s="1">
        <v>158909</v>
      </c>
    </row>
    <row r="290" spans="1:20" x14ac:dyDescent="0.25">
      <c r="A290" t="s">
        <v>154</v>
      </c>
      <c r="B290">
        <v>724</v>
      </c>
      <c r="C290" s="1">
        <v>700000</v>
      </c>
      <c r="D290">
        <v>966</v>
      </c>
      <c r="E290" s="1">
        <v>834572</v>
      </c>
      <c r="F290">
        <v>0</v>
      </c>
      <c r="G290">
        <v>0</v>
      </c>
      <c r="H290" s="2">
        <v>0</v>
      </c>
      <c r="I290" s="1">
        <v>834572</v>
      </c>
      <c r="J290" s="1">
        <v>134572</v>
      </c>
      <c r="K290" s="1">
        <v>461078</v>
      </c>
      <c r="L290" s="1">
        <v>-238922</v>
      </c>
      <c r="M290">
        <v>1.83</v>
      </c>
      <c r="N290">
        <v>0</v>
      </c>
      <c r="O290">
        <v>-0.66</v>
      </c>
      <c r="P290" s="1">
        <v>2500</v>
      </c>
      <c r="Q290" s="1">
        <v>2500</v>
      </c>
      <c r="R290" s="1">
        <v>1811177</v>
      </c>
      <c r="S290">
        <v>4.7300000000000004</v>
      </c>
      <c r="T290" s="1">
        <v>251602</v>
      </c>
    </row>
    <row r="291" spans="1:20" x14ac:dyDescent="0.25">
      <c r="A291" t="s">
        <v>98</v>
      </c>
      <c r="B291">
        <v>123</v>
      </c>
      <c r="C291" s="1">
        <v>335000</v>
      </c>
      <c r="D291" s="1">
        <v>2724</v>
      </c>
      <c r="E291" s="1">
        <v>297191</v>
      </c>
      <c r="F291" s="1">
        <v>37809</v>
      </c>
      <c r="G291">
        <v>307</v>
      </c>
      <c r="H291" s="2">
        <v>0.112</v>
      </c>
      <c r="I291" s="1">
        <v>335000</v>
      </c>
      <c r="J291">
        <v>0</v>
      </c>
      <c r="K291" s="1">
        <v>82425</v>
      </c>
      <c r="L291" s="1">
        <v>-214766</v>
      </c>
      <c r="M291">
        <v>4.17</v>
      </c>
      <c r="N291">
        <v>0.47</v>
      </c>
      <c r="O291">
        <v>-2.5299999999999998</v>
      </c>
      <c r="P291" s="1">
        <v>2500</v>
      </c>
      <c r="Q291" s="1">
        <v>2193</v>
      </c>
      <c r="R291" s="1">
        <v>269608</v>
      </c>
      <c r="S291">
        <v>3.83</v>
      </c>
      <c r="T291" s="1">
        <v>203284</v>
      </c>
    </row>
    <row r="292" spans="1:20" x14ac:dyDescent="0.25">
      <c r="A292" t="s">
        <v>139</v>
      </c>
      <c r="B292">
        <v>63</v>
      </c>
      <c r="C292">
        <v>0</v>
      </c>
      <c r="D292">
        <v>0</v>
      </c>
      <c r="E292" s="1">
        <v>292798</v>
      </c>
      <c r="F292">
        <v>0</v>
      </c>
      <c r="G292">
        <v>0</v>
      </c>
      <c r="I292" s="1">
        <v>292798</v>
      </c>
      <c r="J292" s="1">
        <v>292798</v>
      </c>
      <c r="K292" s="1">
        <v>49085</v>
      </c>
      <c r="L292" s="1">
        <v>49085</v>
      </c>
      <c r="M292">
        <v>0</v>
      </c>
      <c r="N292">
        <v>0</v>
      </c>
      <c r="O292">
        <v>1.17</v>
      </c>
      <c r="P292" s="1">
        <v>2500</v>
      </c>
      <c r="Q292" s="1">
        <v>2500</v>
      </c>
      <c r="R292" s="1">
        <v>158500</v>
      </c>
      <c r="S292">
        <v>3.94</v>
      </c>
      <c r="T292">
        <v>0</v>
      </c>
    </row>
    <row r="293" spans="1:20" x14ac:dyDescent="0.25">
      <c r="A293" t="s">
        <v>60</v>
      </c>
      <c r="B293" s="1">
        <v>2110</v>
      </c>
      <c r="C293" s="1">
        <v>3100000</v>
      </c>
      <c r="D293" s="1">
        <v>1469</v>
      </c>
      <c r="E293" s="1">
        <v>2306594</v>
      </c>
      <c r="F293" s="1">
        <v>793406</v>
      </c>
      <c r="G293">
        <v>376</v>
      </c>
      <c r="H293" s="2">
        <v>0.255</v>
      </c>
      <c r="I293" s="1">
        <v>3100000</v>
      </c>
      <c r="J293">
        <v>0</v>
      </c>
      <c r="K293" s="1">
        <v>1736607</v>
      </c>
      <c r="L293" s="1">
        <v>-569987</v>
      </c>
      <c r="M293">
        <v>2.08</v>
      </c>
      <c r="N293">
        <v>0.53</v>
      </c>
      <c r="O293">
        <v>-0.38</v>
      </c>
      <c r="P293" s="1">
        <v>2500</v>
      </c>
      <c r="Q293" s="1">
        <v>2124</v>
      </c>
      <c r="R293" s="1">
        <v>4481244</v>
      </c>
      <c r="S293">
        <v>3.54</v>
      </c>
      <c r="T293" s="1">
        <v>562741</v>
      </c>
    </row>
    <row r="294" spans="1:20" x14ac:dyDescent="0.25">
      <c r="A294" t="s">
        <v>302</v>
      </c>
      <c r="B294" s="1">
        <v>14391</v>
      </c>
      <c r="C294" s="1">
        <v>13058087</v>
      </c>
      <c r="D294">
        <v>907</v>
      </c>
      <c r="E294" s="1">
        <v>16341377</v>
      </c>
      <c r="F294">
        <v>0</v>
      </c>
      <c r="G294">
        <v>0</v>
      </c>
      <c r="H294" s="2">
        <v>0</v>
      </c>
      <c r="I294" s="1">
        <v>16341377</v>
      </c>
      <c r="J294" s="1">
        <v>3283290</v>
      </c>
      <c r="K294" s="1">
        <v>5700697</v>
      </c>
      <c r="L294" s="1">
        <v>-7357390</v>
      </c>
      <c r="M294">
        <v>2.79</v>
      </c>
      <c r="N294">
        <v>0</v>
      </c>
      <c r="O294">
        <v>-1.62</v>
      </c>
      <c r="P294" s="1">
        <v>2500</v>
      </c>
      <c r="Q294" s="1">
        <v>2500</v>
      </c>
      <c r="R294" s="1">
        <v>35978597</v>
      </c>
      <c r="S294">
        <v>7.69</v>
      </c>
      <c r="T294" s="1">
        <v>7585195</v>
      </c>
    </row>
    <row r="295" spans="1:20" x14ac:dyDescent="0.25">
      <c r="A295" t="s">
        <v>264</v>
      </c>
      <c r="B295" s="1">
        <v>5340</v>
      </c>
      <c r="C295" s="1">
        <v>8772000</v>
      </c>
      <c r="D295" s="1">
        <v>1643</v>
      </c>
      <c r="E295" s="1">
        <v>5684730</v>
      </c>
      <c r="F295" s="1">
        <v>3087270</v>
      </c>
      <c r="G295">
        <v>578</v>
      </c>
      <c r="H295" s="2">
        <v>0.35099999999999998</v>
      </c>
      <c r="I295" s="1">
        <v>8772000</v>
      </c>
      <c r="J295">
        <v>0</v>
      </c>
      <c r="K295" s="1">
        <v>3415307</v>
      </c>
      <c r="L295" s="1">
        <v>-2269422</v>
      </c>
      <c r="M295">
        <v>3.09</v>
      </c>
      <c r="N295">
        <v>1.0900000000000001</v>
      </c>
      <c r="O295">
        <v>-0.83</v>
      </c>
      <c r="P295" s="1">
        <v>2500</v>
      </c>
      <c r="Q295" s="1">
        <v>1922</v>
      </c>
      <c r="R295" s="1">
        <v>10261767</v>
      </c>
      <c r="S295">
        <v>4.71</v>
      </c>
      <c r="T295" s="1">
        <v>2367267</v>
      </c>
    </row>
    <row r="296" spans="1:20" x14ac:dyDescent="0.25">
      <c r="A296" t="s">
        <v>311</v>
      </c>
      <c r="B296" s="1">
        <v>1311</v>
      </c>
      <c r="C296" s="1">
        <v>725000</v>
      </c>
      <c r="D296">
        <v>553</v>
      </c>
      <c r="E296" s="1">
        <v>1405136</v>
      </c>
      <c r="F296">
        <v>0</v>
      </c>
      <c r="G296">
        <v>0</v>
      </c>
      <c r="H296" s="2">
        <v>0</v>
      </c>
      <c r="I296" s="1">
        <v>1405136</v>
      </c>
      <c r="J296" s="1">
        <v>680136</v>
      </c>
      <c r="K296" s="1">
        <v>458205</v>
      </c>
      <c r="L296" s="1">
        <v>-266795</v>
      </c>
      <c r="M296">
        <v>1.93</v>
      </c>
      <c r="N296">
        <v>0</v>
      </c>
      <c r="O296">
        <v>-0.76</v>
      </c>
      <c r="P296" s="1">
        <v>2500</v>
      </c>
      <c r="Q296" s="1">
        <v>2500</v>
      </c>
      <c r="R296" s="1">
        <v>3278684</v>
      </c>
      <c r="S296">
        <v>8.7200000000000006</v>
      </c>
      <c r="T296" s="1">
        <v>285105</v>
      </c>
    </row>
  </sheetData>
  <sortState ref="A2:U29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Sheet1</vt:lpstr>
      <vt:lpstr>Data</vt:lpstr>
      <vt:lpstr>Add_new_local_levy</vt:lpstr>
      <vt:lpstr>Add_New_local_levy_per_student</vt:lpstr>
      <vt:lpstr>Adj_student_pop</vt:lpstr>
      <vt:lpstr>Adjusted_new_state_tax_dist</vt:lpstr>
      <vt:lpstr>DataTable</vt:lpstr>
      <vt:lpstr>Diff_newtaxshare_newstatedist</vt:lpstr>
      <vt:lpstr>Diff_totalamt</vt:lpstr>
      <vt:lpstr>District_Name</vt:lpstr>
      <vt:lpstr>Levy_amt_rev_same_rate</vt:lpstr>
      <vt:lpstr>Levy_per_student</vt:lpstr>
      <vt:lpstr>Levy_rate_current</vt:lpstr>
      <vt:lpstr>Levy_rate_diff_curnt_new</vt:lpstr>
      <vt:lpstr>Levy_rate_new_local_levy</vt:lpstr>
      <vt:lpstr>Levy_rate_reduced_levy</vt:lpstr>
      <vt:lpstr>Levyreduced</vt:lpstr>
      <vt:lpstr>Levyreduced_per_student</vt:lpstr>
      <vt:lpstr>Levyreduced_percent_current</vt:lpstr>
      <vt:lpstr>Local_Levy_12</vt:lpstr>
      <vt:lpstr>New_Local_levy_cap_per_student</vt:lpstr>
      <vt:lpstr>New_state_tax_share</vt:lpstr>
      <vt:lpstr>SchoolDistrict</vt:lpstr>
      <vt:lpstr>SelectedDistrict</vt:lpstr>
      <vt:lpstr>Totalamt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 Hunter</cp:lastModifiedBy>
  <cp:lastPrinted>2012-08-10T20:44:59Z</cp:lastPrinted>
  <dcterms:created xsi:type="dcterms:W3CDTF">2012-08-10T20:33:17Z</dcterms:created>
  <dcterms:modified xsi:type="dcterms:W3CDTF">2012-10-31T06:41:55Z</dcterms:modified>
</cp:coreProperties>
</file>